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8"/>
  </bookViews>
  <sheets>
    <sheet name="I 1-9" sheetId="1" r:id="rId1"/>
    <sheet name="I 10" sheetId="2" r:id="rId2"/>
    <sheet name="I 11-16" sheetId="3" r:id="rId3"/>
    <sheet name="I 17-28" sheetId="4" r:id="rId4"/>
    <sheet name="итог по I разделу" sheetId="5" r:id="rId5"/>
    <sheet name="II" sheetId="6" r:id="rId6"/>
    <sheet name="III" sheetId="7" r:id="rId7"/>
    <sheet name="IV" sheetId="8" r:id="rId8"/>
    <sheet name="V" sheetId="9" r:id="rId9"/>
    <sheet name="Итог" sheetId="10" r:id="rId10"/>
  </sheets>
  <definedNames/>
  <calcPr fullCalcOnLoad="1"/>
</workbook>
</file>

<file path=xl/sharedStrings.xml><?xml version="1.0" encoding="utf-8"?>
<sst xmlns="http://schemas.openxmlformats.org/spreadsheetml/2006/main" count="1261" uniqueCount="231">
  <si>
    <t>I. Качество обучения</t>
  </si>
  <si>
    <t>Краткое наименование учреждения</t>
  </si>
  <si>
    <t>количество выпускников начальной школы (4-х классов)</t>
  </si>
  <si>
    <t>из них количество успевающих</t>
  </si>
  <si>
    <t>% успеваемости учащихся, окончивших начальную школу</t>
  </si>
  <si>
    <t>Показатель 1</t>
  </si>
  <si>
    <t>Учет показателя</t>
  </si>
  <si>
    <t>средний % выполнения заданий учащимися 4 класса при тестировании по русскому языку ("норма")</t>
  </si>
  <si>
    <t>Показатель 2</t>
  </si>
  <si>
    <t>средний % выполнения заданий учащимися 4 класса при тестировании по математике ("норма")</t>
  </si>
  <si>
    <t>Показатель 3</t>
  </si>
  <si>
    <t>степень обученности по предмету русский язык в 4 классе (по итогам контрольных работ)</t>
  </si>
  <si>
    <t>Показатель 4</t>
  </si>
  <si>
    <t>степень обученности по предмету математика в 4 классе (по итогам контрольных работ)</t>
  </si>
  <si>
    <t>Показатель 5</t>
  </si>
  <si>
    <t>Показатель5</t>
  </si>
  <si>
    <t>% учащихся 4 класса, справившихся с контрольными работами по русскому языку</t>
  </si>
  <si>
    <t>Показатель 6</t>
  </si>
  <si>
    <t>% учащихся 4 класса, справившихся с контрольными работами по математике</t>
  </si>
  <si>
    <t>Показатель 7</t>
  </si>
  <si>
    <t>количество выпускников 9-х классов</t>
  </si>
  <si>
    <t>количество выпускников 9-х классов, получивших аттестаты без «троек»</t>
  </si>
  <si>
    <t>% выпускников основной школы, получивших аттестаты без «троек»</t>
  </si>
  <si>
    <t>Показатель 8</t>
  </si>
  <si>
    <t>количество выпускников 9-х классов, получивших аттестаты особого образца</t>
  </si>
  <si>
    <t>% выпускников основной школы, получивших аттестаты особого образца</t>
  </si>
  <si>
    <t>Показатель 9</t>
  </si>
  <si>
    <t>2009/2010</t>
  </si>
  <si>
    <t>2010/2011</t>
  </si>
  <si>
    <t>2011/2012</t>
  </si>
  <si>
    <t>МАОУ «ВСШ»</t>
  </si>
  <si>
    <t>количество выпускников 9-х классов, сдававших экзамен по русскому языку</t>
  </si>
  <si>
    <t>из них подтвердили на экзамене годовую отметку по русскому языку</t>
  </si>
  <si>
    <t>%   подтвердивших  годовую отметку</t>
  </si>
  <si>
    <t>Показатель 10</t>
  </si>
  <si>
    <t>количество выпускников 9-х классов, сдававших экзамен по математике</t>
  </si>
  <si>
    <t>из них подтвердили на экзамене годовую отметку по математике</t>
  </si>
  <si>
    <t>Показатель 11</t>
  </si>
  <si>
    <t>количество выпускников 9-х классов, сдававших экзамен по биологии</t>
  </si>
  <si>
    <t>из них подтвердили на экзамене годовую отметку по биологии</t>
  </si>
  <si>
    <t>Показатель 12</t>
  </si>
  <si>
    <t>из них подтвердили на экзамене годовую отметку по биологиии</t>
  </si>
  <si>
    <t>количество выпускников 9-х классов, сдававших экзамен по обществознанию</t>
  </si>
  <si>
    <t>из них подтвердили на экзамене годовую отметку по обществознанию</t>
  </si>
  <si>
    <t>Показатель 13</t>
  </si>
  <si>
    <t>количество выпускников 9-х классов, сдававших экзамен по географии</t>
  </si>
  <si>
    <t>из них подтвердили на экзамене годовую отметку по географии</t>
  </si>
  <si>
    <t>Показатель 14</t>
  </si>
  <si>
    <t>количество выпускников 9-х классов, сдававших экзамен по истории</t>
  </si>
  <si>
    <t>из них подтвердили на экзамене годовую отметку по истории</t>
  </si>
  <si>
    <t>Показатель 15</t>
  </si>
  <si>
    <t>количество выпускников 9-х классов, сдававших экзамен по физике</t>
  </si>
  <si>
    <t>из них подтвердили на экзамене годовую отметку по физике</t>
  </si>
  <si>
    <t>Показатель 16</t>
  </si>
  <si>
    <t>количество выпускников 9-х классов, сдававших экзамен по химии</t>
  </si>
  <si>
    <t>из них подтвердили на экзамене годовую отметку по химии</t>
  </si>
  <si>
    <t>Показатель 17</t>
  </si>
  <si>
    <t>количество выпускников 9-х классов, сдававших экзамен по литературе</t>
  </si>
  <si>
    <t>из них подтвердили на экзамене годовую отметку по литературе</t>
  </si>
  <si>
    <t>Показатель 18</t>
  </si>
  <si>
    <t>количество выпускников 9-х классов, сдававших экзамен по ОБЖ</t>
  </si>
  <si>
    <t>из них подтвердили на экзамене годовую отметку по ОБЖ</t>
  </si>
  <si>
    <t>Показатель 19</t>
  </si>
  <si>
    <t>количество выпускников 9-х классов, сдававших экзамен по ин. языку (английский)</t>
  </si>
  <si>
    <t>из них подтвердили на экзамене годовую отметку по ин. языку (английский)</t>
  </si>
  <si>
    <t>Показатель 20</t>
  </si>
  <si>
    <t>количество выпускников 9-х классов, сдававших экзамен по геометрии</t>
  </si>
  <si>
    <t>из них подтвердили на экзамене годовую отметку по геометрии</t>
  </si>
  <si>
    <t>Показатель 21</t>
  </si>
  <si>
    <t>средний балл на экзамене в новой форме (русский язык)</t>
  </si>
  <si>
    <t>Показатель 22</t>
  </si>
  <si>
    <t>средний балл на экзамене в новой форме (математика)</t>
  </si>
  <si>
    <t>Показатель 23</t>
  </si>
  <si>
    <t>средний балл на экзамене в новой форме(биология)</t>
  </si>
  <si>
    <t>Показатель 24</t>
  </si>
  <si>
    <t>средний балл на экзамене в новой форме (обществознание)</t>
  </si>
  <si>
    <t>Показатель 25</t>
  </si>
  <si>
    <t>средний балл на экзамене в новой форме (география)</t>
  </si>
  <si>
    <t>Показатель 26</t>
  </si>
  <si>
    <t>средний балл на экзамене в новой форме (история)</t>
  </si>
  <si>
    <t>Показатель 27</t>
  </si>
  <si>
    <t>средний балл на экзамене в новой форме (физика)</t>
  </si>
  <si>
    <t>Показатель 28</t>
  </si>
  <si>
    <t>средний балл на экзамене в новой форме (химия)</t>
  </si>
  <si>
    <t>Показатель 29</t>
  </si>
  <si>
    <t>средний балл на экзамене в новой форме (литература)</t>
  </si>
  <si>
    <t>Показатель 30</t>
  </si>
  <si>
    <t>средний балл на экзамене в новой форме (информатика и ИКТ)</t>
  </si>
  <si>
    <t>Показатель 31</t>
  </si>
  <si>
    <t>средний балл на экзамене в новой форме (ин. язык (английский)</t>
  </si>
  <si>
    <t>Показатель 32</t>
  </si>
  <si>
    <t>средний балл на экзамене в новой форме (ин. язык (немецкий)</t>
  </si>
  <si>
    <t>Показатель 33</t>
  </si>
  <si>
    <t>количество предметов, сдаваемых в новой форме и выбранных учащимися (за исключением обязательных экзаменов по русскому языку и математике)</t>
  </si>
  <si>
    <t xml:space="preserve">% предметов, сданных учащимися в новой форме (за исключением обязательных экзаменов по русскому языку и математике) </t>
  </si>
  <si>
    <t>Показатель 34</t>
  </si>
  <si>
    <t>количество выпускников 9-х классов, сдававших экзамены</t>
  </si>
  <si>
    <t>количество выпускников 9-х классов, сдававших 2 экзамена по выбору по предметам, соответствующим профилю обучения на старшей ступени школы</t>
  </si>
  <si>
    <t xml:space="preserve">% выпускников 9 классов, сдававших 2 экзамена по выбору по предметам, соответствующим профилю обучения на старшей ступени школы </t>
  </si>
  <si>
    <t>Показатель 35</t>
  </si>
  <si>
    <t>количество учащихся в 5-9 классах</t>
  </si>
  <si>
    <t>% успеваемости в 5-9 классах</t>
  </si>
  <si>
    <t>Показатель 36</t>
  </si>
  <si>
    <t>количество детей, в возрасте от 6,5 до 18 лет, имеющих рекомендации ПМПК  к обучению по специальным (коррекционным) программам</t>
  </si>
  <si>
    <t>из них обучаются в специальных классах VII-VIII вида, по индивидуальному учебному плану в общеобразовательных классах или на дому</t>
  </si>
  <si>
    <t>% организованного адаптивного обучения</t>
  </si>
  <si>
    <t>Показатель 37</t>
  </si>
  <si>
    <t>Количество выпускников 12-х классов, получивших аттестаты особого образца за курс основного общего образования</t>
  </si>
  <si>
    <t>из них получили аттестаты особого образца (с золотым и серебряным тиснением) в 12-х классах</t>
  </si>
  <si>
    <t xml:space="preserve">% выпускников 12-х классов, подтвердивших полученные за курс основного общего образования аттестаты особого образца аттестатами за курс среднего (полного) общего образования особого образца </t>
  </si>
  <si>
    <t>Показатель 38</t>
  </si>
  <si>
    <t>количество учащихся в 10-12 классах</t>
  </si>
  <si>
    <t>из них занимаются по программам профильного обучения</t>
  </si>
  <si>
    <t>% учащихся 10-11 классов, занимающихся по программам профильного обучения</t>
  </si>
  <si>
    <t>Показатель 39</t>
  </si>
  <si>
    <t>количество предметов базисного учебного плана образовательного учреждения, реализуемых в соответствии с программами профильного обучения</t>
  </si>
  <si>
    <t>количество предметов образовательного учреждения, реализуемых в соответствии с программами профильного обучения, сдававшихся выпускниками 12-х классов в форме ЕГЭ</t>
  </si>
  <si>
    <t>% предметов образовательного учреждения, реализуемых в соответствии с программами профильного обучения, сдававшихся выпускниками 12-х классов в форме ЕГЭ</t>
  </si>
  <si>
    <t>Показатель 40</t>
  </si>
  <si>
    <t xml:space="preserve"> Средний балл ЕГЭ по математике </t>
  </si>
  <si>
    <t>Показатель 41</t>
  </si>
  <si>
    <t xml:space="preserve">сдавали ЕГЭ по математике </t>
  </si>
  <si>
    <t>сдали ЕГЭ по математике выше «минимального порога» (удовлетворительно)</t>
  </si>
  <si>
    <t>% учащихся, сдавших ЕГЭ по математике выше «минимального порога» (удовлетворительно):</t>
  </si>
  <si>
    <t>Показатель 42</t>
  </si>
  <si>
    <t xml:space="preserve"> Средний балл ЕГЭ по русскому языку </t>
  </si>
  <si>
    <t>Показатель 43</t>
  </si>
  <si>
    <t>сдавали ЕГЭ по русскому языку</t>
  </si>
  <si>
    <t>сдали ЕГЭ по русскому языку выше «минимального порога» (удовлетворительно)</t>
  </si>
  <si>
    <t>% учащихся, сдавших ЕГЭ по русскому языку выше «минимального порога» (удовлетворительно):</t>
  </si>
  <si>
    <t>Показатель 44</t>
  </si>
  <si>
    <t xml:space="preserve">средний балл ЕГЭ по французскому языку </t>
  </si>
  <si>
    <t xml:space="preserve">средний балл ЕГЭ по немецкому языку </t>
  </si>
  <si>
    <t xml:space="preserve">средний балл ЕГЭ по английскому языку </t>
  </si>
  <si>
    <t>средний балл ЕГЭ по информатике</t>
  </si>
  <si>
    <t>средний балл ЕГЭ по физике</t>
  </si>
  <si>
    <t>средний балл ЕГЭ по химии</t>
  </si>
  <si>
    <t>средний балл ЕГЭ по биологии</t>
  </si>
  <si>
    <t>средний балл ЕГЭ по истории</t>
  </si>
  <si>
    <t>средний балл ЕГЭ по географии</t>
  </si>
  <si>
    <t>средний балл ЕГЭ по обществознанию</t>
  </si>
  <si>
    <t>средний балл ЕГЭ по литературе</t>
  </si>
  <si>
    <t xml:space="preserve">Средний балл ЕГЭ по ОУ </t>
  </si>
  <si>
    <t>Показатель 45</t>
  </si>
  <si>
    <t>Количество учащихся 12 классов</t>
  </si>
  <si>
    <t xml:space="preserve">Количество учащихся, получивших аттестаты о среднем (полном) общем образовании </t>
  </si>
  <si>
    <t>% учащихся, получивших аттестаты о среднем (полном) общем образовании</t>
  </si>
  <si>
    <t>Показатель 46</t>
  </si>
  <si>
    <t>Количество призовых мест на областном этапе Всероссийской олимпиады школьников по общеобразовательным предметам</t>
  </si>
  <si>
    <t>Показатель 47</t>
  </si>
  <si>
    <t xml:space="preserve">Количество призовых мест на заключительном этапе Всероссийской олимпиады школьников </t>
  </si>
  <si>
    <t>Показатель 48</t>
  </si>
  <si>
    <t>Название образовательного учреждения</t>
  </si>
  <si>
    <t>фактический суммарный итог по разделу I</t>
  </si>
  <si>
    <t>кол-во показателей по разделу I</t>
  </si>
  <si>
    <t>Оценка по разделу</t>
  </si>
  <si>
    <t>II. Воспитание и дополнительное образование</t>
  </si>
  <si>
    <t>количество зарегистрированных преступлений по городу/району</t>
  </si>
  <si>
    <t>количество преступлений, совершенных обучающимися или при их соучастии</t>
  </si>
  <si>
    <t>% преступлений, совершенных несовершеннолетними, обучаюищимися в образовательном учреждении или при их соучасии, в общем числе зарегистрированных преступлений по городу/району</t>
  </si>
  <si>
    <t>Общее число обучающихся в школе до 18 лет (за исключением детей-инвалидов, обучающихся на дому)</t>
  </si>
  <si>
    <t>из них заняты дополнительным образованием</t>
  </si>
  <si>
    <t>% учащихся до 18 лет, занятых дополнительным образованием</t>
  </si>
  <si>
    <t>Количество учащихся, пропустивших свыше 10% занятий по неуважительной причине</t>
  </si>
  <si>
    <t>Количество учащихся, не пропускающих занятия по неуважительным причинам</t>
  </si>
  <si>
    <t>Отсутствие учащихся, ппропустивших свыше 10% занятий по неуважительной причине</t>
  </si>
  <si>
    <t>Количество областных предметных олимпиад, в которых приняли участие</t>
  </si>
  <si>
    <t>Количество коллективов (объединений) школы, ставших лауреатами и победителями различных областных конкурсов (1-3 места)</t>
  </si>
  <si>
    <t>количество учащихся до 18 лет, охваченных  превентивными образовательными программами по профилактике злоупотребления психоактивными веществами в истекшем учебном году</t>
  </si>
  <si>
    <t>% учащихся до 18 лет, охваченных  превентивными образовательными программами по профилактике злоупотребления психоактивными веществами в истекшем учебном году*****</t>
  </si>
  <si>
    <t>фактический суммарный итог по разделу II</t>
  </si>
  <si>
    <t>кол-во показателей по разделу II</t>
  </si>
  <si>
    <t>Оценка по разделу II</t>
  </si>
  <si>
    <t>III. Материальное, информационно-техническое  и финансовое обеспечение</t>
  </si>
  <si>
    <t>Среднегодовое количество обучающихся в школе</t>
  </si>
  <si>
    <t>Количество учащихся, имеющих полный комплект учебников</t>
  </si>
  <si>
    <t>% обеспеченности комплектом учебников в соотвествии с перечнями из библиотечного фонда ОУ</t>
  </si>
  <si>
    <t>наличие регулярно обновляемого (не менее 2 раз в месяц)  сайта ОУ (да/нет)</t>
  </si>
  <si>
    <t>Количество необходимой информации на сайте ОУ</t>
  </si>
  <si>
    <t>% обеспеченнности сайта необходимой информацией</t>
  </si>
  <si>
    <t>Количество персональных компьютеров в школе (не ниже «Pentium-4»), занятых в учебном процессе</t>
  </si>
  <si>
    <t>Количество учащихся на 1 персональный компьютер, занятый в учебном процессе (не ниже «Pentium-4»)</t>
  </si>
  <si>
    <t>Доля неэффективных расходов бюджета общеобразовательного учреждения за 2009 год (рассчитывается в соответствии с распоряжением Правительства РФ от 11 сентября 2008 года № 1313-р)</t>
  </si>
  <si>
    <t>Санитарно-гигиеническое благополучие школьной среды обитания</t>
  </si>
  <si>
    <t>фактический суммарный итог по разделу III</t>
  </si>
  <si>
    <t>кол-во показателей по разделу III</t>
  </si>
  <si>
    <t>Оценка по разделу III</t>
  </si>
  <si>
    <t>да</t>
  </si>
  <si>
    <t>число учеников, приходящихся на 1 учителя в школе</t>
  </si>
  <si>
    <t>Количество педагогических работников в школе</t>
  </si>
  <si>
    <t>Количество требуемых педагогических работников</t>
  </si>
  <si>
    <t>% обеспеченности школы педагогическими кадрами</t>
  </si>
  <si>
    <t>количество педагогических работников в ОУ</t>
  </si>
  <si>
    <t>количество учителей, работающих в ОУ со стажем работы до 5 лет</t>
  </si>
  <si>
    <t>%</t>
  </si>
  <si>
    <t>Количество рководящих работников</t>
  </si>
  <si>
    <t>количество руководящих работников, имеющих управленческое образование</t>
  </si>
  <si>
    <t>Количество педагогических работников, имеющих высшее образование</t>
  </si>
  <si>
    <t>% педагогических работников школы, имеющих высшее образование</t>
  </si>
  <si>
    <t>Количество педагогических и руководящих работников, кроме работающих первый год</t>
  </si>
  <si>
    <t>Количество педагогических и руководящих работников, повысивших квалификацию в течение последних пяти лет, кроме работающих первый год, по профилю</t>
  </si>
  <si>
    <t>% педагогических и руководящих работников, повысивших квалификацию в течение последних пяти лет, не ниже установленной нормы, по профилю</t>
  </si>
  <si>
    <t>Количество педагогов, прошедших обучение по новым информационным технологиям в течение последних 5 лет</t>
  </si>
  <si>
    <t>% педагогов, прошедших обучение по новым информационным технологиям</t>
  </si>
  <si>
    <t>Количество педагогических работников, обучающих детей по коррекционным программам</t>
  </si>
  <si>
    <t>Из них прошли курсовую подготовку по коррекционной педагогике (не реже 1 раза в 5 лет)</t>
  </si>
  <si>
    <t>% педагогических работников (обучающих детей по коррекционным программам), прошедших курсовую подготовку (1 раз в 5 лет) по коррекционной педагогике</t>
  </si>
  <si>
    <t>Наличие специалистов, обеспечивающих психолого-педагогическое сопровождение учащихся, имеющих рекомендации ПМПК (да/нет)</t>
  </si>
  <si>
    <t>Количество педагогических работников, аттестованных на квалификационные категории</t>
  </si>
  <si>
    <t>% аттестованных педагогических работников</t>
  </si>
  <si>
    <t>Количество педагогических работников, имеющих высшую квалификационную категорию</t>
  </si>
  <si>
    <t>% педагогических работников, имеющих высшую квалификационную категорию</t>
  </si>
  <si>
    <t>фактический суммарный итог по разделу IV</t>
  </si>
  <si>
    <t>кол-во показателей по разделу IV</t>
  </si>
  <si>
    <t>Оценка по разделу IV</t>
  </si>
  <si>
    <t>V. Обеспечение прав участников образовательного процесса</t>
  </si>
  <si>
    <t>контингент учащихся на 01.09</t>
  </si>
  <si>
    <t xml:space="preserve">контингент учащихся на конец учебного года </t>
  </si>
  <si>
    <t>Отсуствие учащихся, выбывших из школы в период учебного года по неуважительной причине</t>
  </si>
  <si>
    <t>Удовлетворенность населения качеством общего образования</t>
  </si>
  <si>
    <t>фактический суммарный итог по разделу V</t>
  </si>
  <si>
    <t>кол-во показателей по разделу V</t>
  </si>
  <si>
    <t>Оценка по разделуV</t>
  </si>
  <si>
    <t>Итоги по разделам I-V</t>
  </si>
  <si>
    <t>Краткое название образовательного учреждения</t>
  </si>
  <si>
    <t>III. Материально-, информационно-техническое  и финансовое обеспечение</t>
  </si>
  <si>
    <t>IV. Кадровое обеспечение образовательного процесса</t>
  </si>
  <si>
    <t>сумма</t>
  </si>
  <si>
    <t>кол-во показателей</t>
  </si>
  <si>
    <t xml:space="preserve">Итого </t>
  </si>
  <si>
    <t>Место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</si>
</sst>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0.0"/>
  </numFmts>
  <fonts count="56">
    <font>
      <sz val="10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8"/>
      <name val="Arial Cyr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color indexed="18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9"/>
      <name val="Arial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sz val="16"/>
      <color indexed="18"/>
      <name val="Times New Roman"/>
      <family val="1"/>
    </font>
    <font>
      <sz val="16"/>
      <color indexed="17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textRotation="90" wrapText="1"/>
    </xf>
    <xf numFmtId="0" fontId="4" fillId="34" borderId="10" xfId="0" applyFont="1" applyFill="1" applyBorder="1" applyAlignment="1">
      <alignment horizontal="left" textRotation="90" wrapText="1"/>
    </xf>
    <xf numFmtId="164" fontId="5" fillId="34" borderId="10" xfId="0" applyNumberFormat="1" applyFont="1" applyFill="1" applyBorder="1" applyAlignment="1">
      <alignment horizontal="left" textRotation="90"/>
    </xf>
    <xf numFmtId="0" fontId="6" fillId="34" borderId="10" xfId="0" applyFont="1" applyFill="1" applyBorder="1" applyAlignment="1">
      <alignment horizontal="left" textRotation="90" wrapText="1"/>
    </xf>
    <xf numFmtId="0" fontId="3" fillId="33" borderId="10" xfId="0" applyFont="1" applyFill="1" applyBorder="1" applyAlignment="1">
      <alignment horizontal="left" textRotation="90" wrapText="1"/>
    </xf>
    <xf numFmtId="0" fontId="7" fillId="34" borderId="10" xfId="0" applyFont="1" applyFill="1" applyBorder="1" applyAlignment="1">
      <alignment horizontal="left" textRotation="90" wrapText="1"/>
    </xf>
    <xf numFmtId="0" fontId="8" fillId="34" borderId="10" xfId="0" applyFont="1" applyFill="1" applyBorder="1" applyAlignment="1">
      <alignment horizontal="left" textRotation="90" wrapText="1"/>
    </xf>
    <xf numFmtId="0" fontId="1" fillId="0" borderId="0" xfId="0" applyFont="1" applyBorder="1" applyAlignment="1">
      <alignment horizontal="center" textRotation="90"/>
    </xf>
    <xf numFmtId="0" fontId="3" fillId="0" borderId="11" xfId="0" applyFont="1" applyBorder="1" applyAlignment="1">
      <alignment textRotation="90" wrapText="1"/>
    </xf>
    <xf numFmtId="0" fontId="3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0" fillId="0" borderId="10" xfId="0" applyFont="1" applyBorder="1" applyAlignment="1">
      <alignment vertical="top" wrapText="1"/>
    </xf>
    <xf numFmtId="0" fontId="0" fillId="33" borderId="10" xfId="0" applyFill="1" applyBorder="1" applyAlignment="1">
      <alignment wrapText="1"/>
    </xf>
    <xf numFmtId="165" fontId="0" fillId="34" borderId="10" xfId="0" applyNumberFormat="1" applyFont="1" applyFill="1" applyBorder="1" applyAlignment="1" applyProtection="1">
      <alignment/>
      <protection hidden="1"/>
    </xf>
    <xf numFmtId="164" fontId="5" fillId="34" borderId="10" xfId="0" applyNumberFormat="1" applyFont="1" applyFill="1" applyBorder="1" applyAlignment="1" applyProtection="1">
      <alignment/>
      <protection hidden="1"/>
    </xf>
    <xf numFmtId="0" fontId="11" fillId="34" borderId="10" xfId="0" applyFont="1" applyFill="1" applyBorder="1" applyAlignment="1" applyProtection="1">
      <alignment/>
      <protection hidden="1"/>
    </xf>
    <xf numFmtId="0" fontId="10" fillId="33" borderId="10" xfId="0" applyFont="1" applyFill="1" applyBorder="1" applyAlignment="1">
      <alignment vertical="top" wrapText="1"/>
    </xf>
    <xf numFmtId="164" fontId="5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165" fontId="0" fillId="34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 wrapText="1"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4" borderId="0" xfId="0" applyFont="1" applyFill="1" applyBorder="1" applyAlignment="1">
      <alignment textRotation="90" wrapText="1"/>
    </xf>
    <xf numFmtId="0" fontId="0" fillId="33" borderId="0" xfId="0" applyFont="1" applyFill="1" applyBorder="1" applyAlignment="1">
      <alignment textRotation="90" wrapText="1"/>
    </xf>
    <xf numFmtId="0" fontId="0" fillId="34" borderId="0" xfId="0" applyFont="1" applyFill="1" applyBorder="1" applyAlignment="1">
      <alignment textRotation="90" wrapText="1"/>
    </xf>
    <xf numFmtId="0" fontId="8" fillId="34" borderId="0" xfId="0" applyFont="1" applyFill="1" applyBorder="1" applyAlignment="1">
      <alignment textRotation="90" wrapText="1"/>
    </xf>
    <xf numFmtId="0" fontId="8" fillId="33" borderId="0" xfId="0" applyFont="1" applyFill="1" applyBorder="1" applyAlignment="1">
      <alignment textRotation="90" wrapText="1"/>
    </xf>
    <xf numFmtId="0" fontId="0" fillId="33" borderId="0" xfId="0" applyFont="1" applyFill="1" applyBorder="1" applyAlignment="1">
      <alignment wrapText="1"/>
    </xf>
    <xf numFmtId="0" fontId="3" fillId="34" borderId="0" xfId="0" applyFont="1" applyFill="1" applyAlignment="1">
      <alignment horizontal="justify"/>
    </xf>
    <xf numFmtId="0" fontId="3" fillId="33" borderId="0" xfId="0" applyFont="1" applyFill="1" applyAlignment="1">
      <alignment horizontal="justify"/>
    </xf>
    <xf numFmtId="0" fontId="3" fillId="33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0" fillId="33" borderId="10" xfId="0" applyFont="1" applyFill="1" applyBorder="1" applyAlignment="1">
      <alignment horizontal="justify" textRotation="90" wrapText="1"/>
    </xf>
    <xf numFmtId="0" fontId="7" fillId="34" borderId="10" xfId="0" applyFont="1" applyFill="1" applyBorder="1" applyAlignment="1">
      <alignment horizontal="right" vertical="center" textRotation="90" wrapText="1"/>
    </xf>
    <xf numFmtId="0" fontId="8" fillId="34" borderId="10" xfId="0" applyFont="1" applyFill="1" applyBorder="1" applyAlignment="1">
      <alignment horizontal="justify" textRotation="90" wrapText="1"/>
    </xf>
    <xf numFmtId="0" fontId="9" fillId="0" borderId="11" xfId="0" applyFont="1" applyBorder="1" applyAlignment="1">
      <alignment textRotation="90" wrapText="1"/>
    </xf>
    <xf numFmtId="0" fontId="12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" fillId="35" borderId="0" xfId="0" applyFont="1" applyFill="1" applyAlignment="1">
      <alignment/>
    </xf>
    <xf numFmtId="0" fontId="3" fillId="35" borderId="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textRotation="90" wrapText="1"/>
    </xf>
    <xf numFmtId="0" fontId="0" fillId="34" borderId="10" xfId="0" applyFont="1" applyFill="1" applyBorder="1" applyAlignment="1">
      <alignment textRotation="90" wrapText="1"/>
    </xf>
    <xf numFmtId="0" fontId="7" fillId="34" borderId="10" xfId="0" applyFont="1" applyFill="1" applyBorder="1" applyAlignment="1">
      <alignment textRotation="90" wrapText="1"/>
    </xf>
    <xf numFmtId="0" fontId="8" fillId="34" borderId="10" xfId="0" applyFont="1" applyFill="1" applyBorder="1" applyAlignment="1">
      <alignment textRotation="90" wrapText="1"/>
    </xf>
    <xf numFmtId="0" fontId="0" fillId="33" borderId="12" xfId="0" applyFont="1" applyFill="1" applyBorder="1" applyAlignment="1">
      <alignment textRotation="90" wrapText="1"/>
    </xf>
    <xf numFmtId="0" fontId="7" fillId="34" borderId="12" xfId="0" applyFont="1" applyFill="1" applyBorder="1" applyAlignment="1">
      <alignment textRotation="90" wrapText="1"/>
    </xf>
    <xf numFmtId="0" fontId="8" fillId="34" borderId="12" xfId="0" applyFont="1" applyFill="1" applyBorder="1" applyAlignment="1">
      <alignment textRotation="90" wrapText="1"/>
    </xf>
    <xf numFmtId="0" fontId="9" fillId="33" borderId="11" xfId="0" applyFont="1" applyFill="1" applyBorder="1" applyAlignment="1">
      <alignment textRotation="90" wrapText="1"/>
    </xf>
    <xf numFmtId="0" fontId="12" fillId="33" borderId="1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10" fontId="1" fillId="34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3" borderId="10" xfId="0" applyFont="1" applyFill="1" applyBorder="1" applyAlignment="1">
      <alignment textRotation="90" wrapText="1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horizontal="center" textRotation="90" wrapText="1"/>
    </xf>
    <xf numFmtId="0" fontId="13" fillId="34" borderId="12" xfId="0" applyFont="1" applyFill="1" applyBorder="1" applyAlignment="1">
      <alignment horizontal="center" vertical="center" textRotation="90" wrapText="1"/>
    </xf>
    <xf numFmtId="0" fontId="8" fillId="34" borderId="12" xfId="0" applyFont="1" applyFill="1" applyBorder="1" applyAlignment="1">
      <alignment horizontal="justify" textRotation="90" wrapText="1"/>
    </xf>
    <xf numFmtId="0" fontId="1" fillId="33" borderId="10" xfId="0" applyFont="1" applyFill="1" applyBorder="1" applyAlignment="1">
      <alignment textRotation="90"/>
    </xf>
    <xf numFmtId="0" fontId="8" fillId="34" borderId="14" xfId="0" applyFont="1" applyFill="1" applyBorder="1" applyAlignment="1">
      <alignment textRotation="90" wrapText="1"/>
    </xf>
    <xf numFmtId="0" fontId="3" fillId="0" borderId="0" xfId="0" applyFont="1" applyFill="1" applyBorder="1" applyAlignment="1">
      <alignment textRotation="90" wrapText="1"/>
    </xf>
    <xf numFmtId="0" fontId="1" fillId="0" borderId="0" xfId="0" applyFont="1" applyFill="1" applyAlignment="1">
      <alignment/>
    </xf>
    <xf numFmtId="0" fontId="13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14" fillId="0" borderId="12" xfId="0" applyFont="1" applyBorder="1" applyAlignment="1">
      <alignment vertical="center" wrapText="1"/>
    </xf>
    <xf numFmtId="0" fontId="16" fillId="0" borderId="10" xfId="0" applyFont="1" applyBorder="1" applyAlignment="1">
      <alignment/>
    </xf>
    <xf numFmtId="0" fontId="9" fillId="36" borderId="16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36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 applyProtection="1">
      <alignment/>
      <protection hidden="1"/>
    </xf>
    <xf numFmtId="165" fontId="0" fillId="34" borderId="10" xfId="0" applyNumberFormat="1" applyFill="1" applyBorder="1" applyAlignment="1">
      <alignment/>
    </xf>
    <xf numFmtId="164" fontId="1" fillId="36" borderId="10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0" fillId="34" borderId="12" xfId="0" applyFont="1" applyFill="1" applyBorder="1" applyAlignment="1">
      <alignment textRotation="90" wrapText="1"/>
    </xf>
    <xf numFmtId="0" fontId="0" fillId="33" borderId="10" xfId="0" applyFont="1" applyFill="1" applyBorder="1" applyAlignment="1">
      <alignment wrapText="1"/>
    </xf>
    <xf numFmtId="164" fontId="8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7" fillId="34" borderId="17" xfId="0" applyFont="1" applyFill="1" applyBorder="1" applyAlignment="1">
      <alignment textRotation="90" wrapText="1"/>
    </xf>
    <xf numFmtId="0" fontId="3" fillId="0" borderId="10" xfId="0" applyFont="1" applyBorder="1" applyAlignment="1">
      <alignment textRotation="90" wrapText="1"/>
    </xf>
    <xf numFmtId="166" fontId="0" fillId="33" borderId="10" xfId="0" applyNumberFormat="1" applyFont="1" applyFill="1" applyBorder="1" applyAlignment="1" applyProtection="1">
      <alignment/>
      <protection hidden="1"/>
    </xf>
    <xf numFmtId="1" fontId="0" fillId="34" borderId="10" xfId="0" applyNumberFormat="1" applyFill="1" applyBorder="1" applyAlignment="1">
      <alignment wrapText="1"/>
    </xf>
    <xf numFmtId="2" fontId="9" fillId="33" borderId="10" xfId="0" applyNumberFormat="1" applyFont="1" applyFill="1" applyBorder="1" applyAlignment="1">
      <alignment vertical="top" wrapText="1"/>
    </xf>
    <xf numFmtId="2" fontId="0" fillId="34" borderId="10" xfId="0" applyNumberFormat="1" applyFill="1" applyBorder="1" applyAlignment="1">
      <alignment wrapText="1"/>
    </xf>
    <xf numFmtId="2" fontId="11" fillId="33" borderId="10" xfId="0" applyNumberFormat="1" applyFont="1" applyFill="1" applyBorder="1" applyAlignment="1">
      <alignment/>
    </xf>
    <xf numFmtId="0" fontId="17" fillId="0" borderId="1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64" fontId="9" fillId="0" borderId="0" xfId="0" applyNumberFormat="1" applyFont="1" applyAlignment="1" applyProtection="1">
      <alignment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/>
      <protection hidden="1"/>
    </xf>
    <xf numFmtId="0" fontId="9" fillId="33" borderId="10" xfId="0" applyFont="1" applyFill="1" applyBorder="1" applyAlignment="1">
      <alignment vertical="center" wrapText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164" fontId="3" fillId="0" borderId="10" xfId="0" applyNumberFormat="1" applyFont="1" applyBorder="1" applyAlignment="1" applyProtection="1">
      <alignment vertical="top" wrapText="1"/>
      <protection hidden="1"/>
    </xf>
    <xf numFmtId="164" fontId="18" fillId="0" borderId="10" xfId="0" applyNumberFormat="1" applyFont="1" applyBorder="1" applyAlignment="1" applyProtection="1">
      <alignment vertical="top" wrapText="1"/>
      <protection hidden="1"/>
    </xf>
    <xf numFmtId="164" fontId="18" fillId="0" borderId="10" xfId="0" applyNumberFormat="1" applyFont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Border="1" applyAlignment="1" applyProtection="1">
      <alignment vertical="center" wrapText="1"/>
      <protection hidden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wrapText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164" fontId="3" fillId="0" borderId="10" xfId="0" applyNumberFormat="1" applyFont="1" applyBorder="1" applyAlignment="1" applyProtection="1">
      <alignment horizontal="center" vertical="top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93"/>
  <sheetViews>
    <sheetView zoomScale="103" zoomScaleNormal="103" zoomScalePageLayoutView="0" workbookViewId="0" topLeftCell="AC1">
      <selection activeCell="G10" sqref="G10"/>
    </sheetView>
  </sheetViews>
  <sheetFormatPr defaultColWidth="10.421875" defaultRowHeight="12.75"/>
  <cols>
    <col min="1" max="1" width="20.28125" style="1" customWidth="1"/>
    <col min="2" max="3" width="4.28125" style="2" customWidth="1"/>
    <col min="4" max="4" width="9.140625" style="3" customWidth="1"/>
    <col min="5" max="5" width="9.00390625" style="3" customWidth="1"/>
    <col min="6" max="6" width="4.421875" style="3" customWidth="1"/>
    <col min="7" max="8" width="4.28125" style="4" customWidth="1"/>
    <col min="9" max="9" width="10.00390625" style="3" customWidth="1"/>
    <col min="10" max="10" width="9.00390625" style="3" customWidth="1"/>
    <col min="11" max="11" width="4.57421875" style="3" customWidth="1"/>
    <col min="12" max="12" width="4.421875" style="4" customWidth="1"/>
    <col min="13" max="13" width="4.28125" style="4" customWidth="1"/>
    <col min="14" max="14" width="10.7109375" style="3" customWidth="1"/>
    <col min="15" max="15" width="10.421875" style="3" customWidth="1"/>
    <col min="16" max="16" width="5.421875" style="3" customWidth="1"/>
    <col min="17" max="17" width="8.00390625" style="4" customWidth="1"/>
    <col min="18" max="18" width="10.140625" style="3" customWidth="1"/>
    <col min="19" max="19" width="4.28125" style="3" customWidth="1"/>
    <col min="20" max="20" width="7.57421875" style="4" customWidth="1"/>
    <col min="21" max="21" width="10.57421875" style="3" customWidth="1"/>
    <col min="22" max="22" width="4.28125" style="3" customWidth="1"/>
    <col min="23" max="23" width="7.57421875" style="4" customWidth="1"/>
    <col min="24" max="24" width="9.57421875" style="3" customWidth="1"/>
    <col min="25" max="25" width="4.28125" style="3" customWidth="1"/>
    <col min="26" max="26" width="6.8515625" style="4" customWidth="1"/>
    <col min="27" max="27" width="9.140625" style="3" customWidth="1"/>
    <col min="28" max="28" width="4.28125" style="3" customWidth="1"/>
    <col min="29" max="29" width="7.28125" style="4" customWidth="1"/>
    <col min="30" max="30" width="9.28125" style="3" customWidth="1"/>
    <col min="31" max="31" width="4.28125" style="3" customWidth="1"/>
    <col min="32" max="32" width="6.8515625" style="4" customWidth="1"/>
    <col min="33" max="33" width="10.00390625" style="3" customWidth="1"/>
    <col min="34" max="34" width="4.28125" style="3" customWidth="1"/>
    <col min="35" max="35" width="6.8515625" style="4" customWidth="1"/>
    <col min="36" max="36" width="9.421875" style="3" customWidth="1"/>
    <col min="37" max="37" width="4.28125" style="3" customWidth="1"/>
    <col min="38" max="38" width="7.140625" style="4" customWidth="1"/>
    <col min="39" max="39" width="9.28125" style="3" customWidth="1"/>
    <col min="40" max="40" width="4.28125" style="3" customWidth="1"/>
    <col min="41" max="41" width="7.00390625" style="4" customWidth="1"/>
    <col min="42" max="42" width="10.00390625" style="3" customWidth="1"/>
    <col min="43" max="43" width="4.28125" style="3" customWidth="1"/>
    <col min="44" max="44" width="6.8515625" style="4" customWidth="1"/>
    <col min="45" max="45" width="8.7109375" style="3" customWidth="1"/>
    <col min="46" max="46" width="4.28125" style="3" customWidth="1"/>
    <col min="47" max="47" width="7.140625" style="4" customWidth="1"/>
    <col min="48" max="48" width="11.00390625" style="3" customWidth="1"/>
    <col min="49" max="49" width="4.28125" style="3" customWidth="1"/>
    <col min="50" max="50" width="7.00390625" style="4" customWidth="1"/>
    <col min="51" max="51" width="10.421875" style="3" customWidth="1"/>
    <col min="52" max="52" width="4.28125" style="3" customWidth="1"/>
    <col min="53" max="53" width="6.8515625" style="4" customWidth="1"/>
    <col min="54" max="54" width="8.8515625" style="3" customWidth="1"/>
    <col min="55" max="55" width="4.28125" style="3" customWidth="1"/>
    <col min="56" max="56" width="7.140625" style="4" customWidth="1"/>
    <col min="57" max="57" width="10.140625" style="3" customWidth="1"/>
    <col min="58" max="58" width="4.28125" style="3" customWidth="1"/>
    <col min="59" max="59" width="7.00390625" style="4" customWidth="1"/>
    <col min="60" max="60" width="9.28125" style="3" customWidth="1"/>
    <col min="61" max="61" width="4.28125" style="3" customWidth="1"/>
    <col min="62" max="62" width="6.8515625" style="4" customWidth="1"/>
    <col min="63" max="63" width="10.140625" style="3" customWidth="1"/>
    <col min="64" max="64" width="4.28125" style="3" customWidth="1"/>
    <col min="65" max="65" width="7.140625" style="4" customWidth="1"/>
    <col min="66" max="66" width="9.421875" style="3" customWidth="1"/>
    <col min="67" max="67" width="4.28125" style="3" customWidth="1"/>
    <col min="68" max="68" width="7.00390625" style="4" customWidth="1"/>
    <col min="69" max="69" width="9.00390625" style="3" customWidth="1"/>
    <col min="70" max="70" width="4.28125" style="3" customWidth="1"/>
    <col min="71" max="71" width="4.28125" style="4" customWidth="1"/>
    <col min="72" max="72" width="6.00390625" style="4" customWidth="1"/>
    <col min="73" max="73" width="9.8515625" style="3" customWidth="1"/>
    <col min="74" max="74" width="9.00390625" style="3" customWidth="1"/>
    <col min="75" max="75" width="4.28125" style="3" customWidth="1"/>
    <col min="76" max="76" width="4.28125" style="4" customWidth="1"/>
    <col min="77" max="77" width="6.00390625" style="4" customWidth="1"/>
    <col min="78" max="78" width="10.00390625" style="3" customWidth="1"/>
    <col min="79" max="79" width="9.8515625" style="3" customWidth="1"/>
    <col min="80" max="80" width="4.28125" style="3" customWidth="1"/>
    <col min="81" max="81" width="4.28125" style="4" customWidth="1"/>
    <col min="82" max="82" width="6.00390625" style="4" customWidth="1"/>
    <col min="83" max="83" width="9.28125" style="3" customWidth="1"/>
    <col min="84" max="84" width="8.8515625" style="3" customWidth="1"/>
    <col min="85" max="85" width="4.28125" style="3" customWidth="1"/>
    <col min="86" max="86" width="6.57421875" style="4" customWidth="1"/>
    <col min="87" max="88" width="9.421875" style="3" customWidth="1"/>
    <col min="89" max="89" width="4.28125" style="3" customWidth="1"/>
    <col min="90" max="90" width="6.57421875" style="4" customWidth="1"/>
    <col min="91" max="91" width="10.421875" style="3" customWidth="1"/>
    <col min="92" max="92" width="10.28125" style="3" customWidth="1"/>
    <col min="93" max="93" width="4.28125" style="3" customWidth="1"/>
    <col min="94" max="94" width="6.7109375" style="4" customWidth="1"/>
    <col min="95" max="95" width="10.28125" style="3" customWidth="1"/>
    <col min="96" max="96" width="8.7109375" style="3" customWidth="1"/>
    <col min="97" max="97" width="4.28125" style="3" customWidth="1"/>
  </cols>
  <sheetData>
    <row r="1" ht="18.75" customHeight="1">
      <c r="A1" s="5" t="s">
        <v>0</v>
      </c>
    </row>
    <row r="2" spans="1:97" s="14" customFormat="1" ht="273.7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7" t="s">
        <v>2</v>
      </c>
      <c r="H2" s="7" t="s">
        <v>3</v>
      </c>
      <c r="I2" s="8" t="s">
        <v>4</v>
      </c>
      <c r="J2" s="9" t="s">
        <v>5</v>
      </c>
      <c r="K2" s="10" t="s">
        <v>6</v>
      </c>
      <c r="L2" s="7" t="s">
        <v>2</v>
      </c>
      <c r="M2" s="7" t="s">
        <v>3</v>
      </c>
      <c r="N2" s="8" t="s">
        <v>4</v>
      </c>
      <c r="O2" s="9" t="s">
        <v>5</v>
      </c>
      <c r="P2" s="10" t="s">
        <v>6</v>
      </c>
      <c r="Q2" s="11" t="s">
        <v>7</v>
      </c>
      <c r="R2" s="9" t="s">
        <v>8</v>
      </c>
      <c r="S2" s="10" t="s">
        <v>6</v>
      </c>
      <c r="T2" s="11" t="s">
        <v>7</v>
      </c>
      <c r="U2" s="9" t="s">
        <v>8</v>
      </c>
      <c r="V2" s="10" t="s">
        <v>6</v>
      </c>
      <c r="W2" s="11" t="s">
        <v>7</v>
      </c>
      <c r="X2" s="9" t="s">
        <v>8</v>
      </c>
      <c r="Y2" s="10" t="s">
        <v>6</v>
      </c>
      <c r="Z2" s="11" t="s">
        <v>9</v>
      </c>
      <c r="AA2" s="9" t="s">
        <v>10</v>
      </c>
      <c r="AB2" s="10" t="s">
        <v>6</v>
      </c>
      <c r="AC2" s="11" t="s">
        <v>9</v>
      </c>
      <c r="AD2" s="9" t="s">
        <v>10</v>
      </c>
      <c r="AE2" s="10" t="s">
        <v>6</v>
      </c>
      <c r="AF2" s="11" t="s">
        <v>9</v>
      </c>
      <c r="AG2" s="9" t="s">
        <v>10</v>
      </c>
      <c r="AH2" s="10" t="s">
        <v>6</v>
      </c>
      <c r="AI2" s="11" t="s">
        <v>11</v>
      </c>
      <c r="AJ2" s="9" t="s">
        <v>12</v>
      </c>
      <c r="AK2" s="10" t="s">
        <v>6</v>
      </c>
      <c r="AL2" s="11" t="s">
        <v>11</v>
      </c>
      <c r="AM2" s="9" t="s">
        <v>12</v>
      </c>
      <c r="AN2" s="10" t="s">
        <v>6</v>
      </c>
      <c r="AO2" s="11" t="s">
        <v>11</v>
      </c>
      <c r="AP2" s="9" t="s">
        <v>12</v>
      </c>
      <c r="AQ2" s="10" t="s">
        <v>6</v>
      </c>
      <c r="AR2" s="11" t="s">
        <v>13</v>
      </c>
      <c r="AS2" s="9" t="s">
        <v>14</v>
      </c>
      <c r="AT2" s="10" t="s">
        <v>6</v>
      </c>
      <c r="AU2" s="11" t="s">
        <v>13</v>
      </c>
      <c r="AV2" s="9" t="s">
        <v>14</v>
      </c>
      <c r="AW2" s="10" t="s">
        <v>6</v>
      </c>
      <c r="AX2" s="11" t="s">
        <v>13</v>
      </c>
      <c r="AY2" s="9" t="s">
        <v>15</v>
      </c>
      <c r="AZ2" s="10" t="s">
        <v>6</v>
      </c>
      <c r="BA2" s="11" t="s">
        <v>16</v>
      </c>
      <c r="BB2" s="9" t="s">
        <v>17</v>
      </c>
      <c r="BC2" s="10" t="s">
        <v>6</v>
      </c>
      <c r="BD2" s="11" t="s">
        <v>16</v>
      </c>
      <c r="BE2" s="9" t="s">
        <v>17</v>
      </c>
      <c r="BF2" s="10" t="s">
        <v>6</v>
      </c>
      <c r="BG2" s="11" t="s">
        <v>16</v>
      </c>
      <c r="BH2" s="9" t="s">
        <v>17</v>
      </c>
      <c r="BI2" s="10" t="s">
        <v>6</v>
      </c>
      <c r="BJ2" s="11" t="s">
        <v>18</v>
      </c>
      <c r="BK2" s="9" t="s">
        <v>19</v>
      </c>
      <c r="BL2" s="10" t="s">
        <v>6</v>
      </c>
      <c r="BM2" s="11" t="s">
        <v>18</v>
      </c>
      <c r="BN2" s="9" t="s">
        <v>19</v>
      </c>
      <c r="BO2" s="10" t="s">
        <v>6</v>
      </c>
      <c r="BP2" s="11" t="s">
        <v>18</v>
      </c>
      <c r="BQ2" s="9" t="s">
        <v>19</v>
      </c>
      <c r="BR2" s="10" t="s">
        <v>6</v>
      </c>
      <c r="BS2" s="7" t="s">
        <v>20</v>
      </c>
      <c r="BT2" s="7" t="s">
        <v>21</v>
      </c>
      <c r="BU2" s="12" t="s">
        <v>22</v>
      </c>
      <c r="BV2" s="13" t="s">
        <v>23</v>
      </c>
      <c r="BW2" s="13" t="s">
        <v>6</v>
      </c>
      <c r="BX2" s="7" t="s">
        <v>20</v>
      </c>
      <c r="BY2" s="7" t="s">
        <v>21</v>
      </c>
      <c r="BZ2" s="12" t="s">
        <v>22</v>
      </c>
      <c r="CA2" s="13" t="s">
        <v>23</v>
      </c>
      <c r="CB2" s="13" t="s">
        <v>6</v>
      </c>
      <c r="CC2" s="7" t="s">
        <v>20</v>
      </c>
      <c r="CD2" s="7" t="s">
        <v>21</v>
      </c>
      <c r="CE2" s="12" t="s">
        <v>22</v>
      </c>
      <c r="CF2" s="13" t="s">
        <v>23</v>
      </c>
      <c r="CG2" s="13" t="s">
        <v>6</v>
      </c>
      <c r="CH2" s="7" t="s">
        <v>24</v>
      </c>
      <c r="CI2" s="12" t="s">
        <v>25</v>
      </c>
      <c r="CJ2" s="13" t="s">
        <v>26</v>
      </c>
      <c r="CK2" s="13" t="s">
        <v>6</v>
      </c>
      <c r="CL2" s="7" t="s">
        <v>24</v>
      </c>
      <c r="CM2" s="12" t="s">
        <v>25</v>
      </c>
      <c r="CN2" s="13" t="s">
        <v>26</v>
      </c>
      <c r="CO2" s="13" t="s">
        <v>6</v>
      </c>
      <c r="CP2" s="7" t="s">
        <v>24</v>
      </c>
      <c r="CQ2" s="12" t="s">
        <v>25</v>
      </c>
      <c r="CR2" s="13" t="s">
        <v>26</v>
      </c>
      <c r="CS2" s="13" t="s">
        <v>6</v>
      </c>
    </row>
    <row r="3" spans="1:97" s="14" customFormat="1" ht="16.5" customHeight="1">
      <c r="A3" s="15"/>
      <c r="B3" s="125">
        <v>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4">
        <v>2</v>
      </c>
      <c r="R3" s="124"/>
      <c r="S3" s="124"/>
      <c r="T3" s="124"/>
      <c r="U3" s="124"/>
      <c r="V3" s="124"/>
      <c r="W3" s="124"/>
      <c r="X3" s="124"/>
      <c r="Y3" s="124"/>
      <c r="Z3" s="124">
        <v>3</v>
      </c>
      <c r="AA3" s="124"/>
      <c r="AB3" s="124"/>
      <c r="AC3" s="124"/>
      <c r="AD3" s="124"/>
      <c r="AE3" s="124"/>
      <c r="AF3" s="124"/>
      <c r="AG3" s="124"/>
      <c r="AH3" s="124"/>
      <c r="AI3" s="124">
        <v>4</v>
      </c>
      <c r="AJ3" s="124"/>
      <c r="AK3" s="124"/>
      <c r="AL3" s="124"/>
      <c r="AM3" s="124"/>
      <c r="AN3" s="124"/>
      <c r="AO3" s="124"/>
      <c r="AP3" s="124"/>
      <c r="AQ3" s="124"/>
      <c r="AR3" s="124">
        <v>5</v>
      </c>
      <c r="AS3" s="124"/>
      <c r="AT3" s="124"/>
      <c r="AU3" s="124"/>
      <c r="AV3" s="124"/>
      <c r="AW3" s="124"/>
      <c r="AX3" s="124"/>
      <c r="AY3" s="124"/>
      <c r="AZ3" s="124"/>
      <c r="BA3" s="124">
        <v>6</v>
      </c>
      <c r="BB3" s="124"/>
      <c r="BC3" s="124"/>
      <c r="BD3" s="124"/>
      <c r="BE3" s="124"/>
      <c r="BF3" s="124"/>
      <c r="BG3" s="124"/>
      <c r="BH3" s="124"/>
      <c r="BI3" s="124"/>
      <c r="BJ3" s="124">
        <v>7</v>
      </c>
      <c r="BK3" s="124"/>
      <c r="BL3" s="124"/>
      <c r="BM3" s="124"/>
      <c r="BN3" s="124"/>
      <c r="BO3" s="124"/>
      <c r="BP3" s="124"/>
      <c r="BQ3" s="124"/>
      <c r="BR3" s="124"/>
      <c r="BS3" s="124">
        <v>8</v>
      </c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>
        <v>9</v>
      </c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</row>
    <row r="4" spans="1:97" s="18" customFormat="1" ht="15.75" customHeight="1">
      <c r="A4" s="16"/>
      <c r="B4" s="123" t="s">
        <v>27</v>
      </c>
      <c r="C4" s="123"/>
      <c r="D4" s="123"/>
      <c r="E4" s="123"/>
      <c r="F4" s="123"/>
      <c r="G4" s="123" t="s">
        <v>28</v>
      </c>
      <c r="H4" s="123"/>
      <c r="I4" s="123"/>
      <c r="J4" s="123"/>
      <c r="K4" s="123"/>
      <c r="L4" s="123" t="s">
        <v>29</v>
      </c>
      <c r="M4" s="123"/>
      <c r="N4" s="123"/>
      <c r="O4" s="123"/>
      <c r="P4" s="123"/>
      <c r="Q4" s="123" t="s">
        <v>27</v>
      </c>
      <c r="R4" s="123"/>
      <c r="S4" s="123"/>
      <c r="T4" s="123" t="s">
        <v>28</v>
      </c>
      <c r="U4" s="123"/>
      <c r="V4" s="123"/>
      <c r="W4" s="123" t="s">
        <v>29</v>
      </c>
      <c r="X4" s="123"/>
      <c r="Y4" s="123"/>
      <c r="Z4" s="123" t="s">
        <v>27</v>
      </c>
      <c r="AA4" s="123"/>
      <c r="AB4" s="123"/>
      <c r="AC4" s="123" t="s">
        <v>28</v>
      </c>
      <c r="AD4" s="123"/>
      <c r="AE4" s="123"/>
      <c r="AF4" s="123" t="s">
        <v>29</v>
      </c>
      <c r="AG4" s="123"/>
      <c r="AH4" s="123"/>
      <c r="AI4" s="123" t="s">
        <v>27</v>
      </c>
      <c r="AJ4" s="123"/>
      <c r="AK4" s="123"/>
      <c r="AL4" s="123" t="s">
        <v>28</v>
      </c>
      <c r="AM4" s="123"/>
      <c r="AN4" s="123"/>
      <c r="AO4" s="123" t="s">
        <v>29</v>
      </c>
      <c r="AP4" s="123"/>
      <c r="AQ4" s="123"/>
      <c r="AR4" s="123" t="s">
        <v>27</v>
      </c>
      <c r="AS4" s="123"/>
      <c r="AT4" s="123"/>
      <c r="AU4" s="123" t="s">
        <v>28</v>
      </c>
      <c r="AV4" s="123"/>
      <c r="AW4" s="123"/>
      <c r="AX4" s="123" t="s">
        <v>29</v>
      </c>
      <c r="AY4" s="123"/>
      <c r="AZ4" s="123"/>
      <c r="BA4" s="123" t="s">
        <v>27</v>
      </c>
      <c r="BB4" s="123"/>
      <c r="BC4" s="123"/>
      <c r="BD4" s="123" t="s">
        <v>28</v>
      </c>
      <c r="BE4" s="123"/>
      <c r="BF4" s="123"/>
      <c r="BG4" s="123" t="s">
        <v>29</v>
      </c>
      <c r="BH4" s="123"/>
      <c r="BI4" s="123"/>
      <c r="BJ4" s="123" t="s">
        <v>27</v>
      </c>
      <c r="BK4" s="123"/>
      <c r="BL4" s="123"/>
      <c r="BM4" s="123" t="s">
        <v>28</v>
      </c>
      <c r="BN4" s="123"/>
      <c r="BO4" s="123"/>
      <c r="BP4" s="123" t="s">
        <v>29</v>
      </c>
      <c r="BQ4" s="123"/>
      <c r="BR4" s="123"/>
      <c r="BS4" s="123" t="s">
        <v>27</v>
      </c>
      <c r="BT4" s="123"/>
      <c r="BU4" s="123"/>
      <c r="BV4" s="123"/>
      <c r="BW4" s="123"/>
      <c r="BX4" s="123" t="s">
        <v>28</v>
      </c>
      <c r="BY4" s="123"/>
      <c r="BZ4" s="123"/>
      <c r="CA4" s="123"/>
      <c r="CB4" s="123"/>
      <c r="CC4" s="123" t="s">
        <v>29</v>
      </c>
      <c r="CD4" s="123"/>
      <c r="CE4" s="123"/>
      <c r="CF4" s="123"/>
      <c r="CG4" s="123"/>
      <c r="CH4" s="123" t="s">
        <v>27</v>
      </c>
      <c r="CI4" s="123"/>
      <c r="CJ4" s="123"/>
      <c r="CK4" s="123"/>
      <c r="CL4" s="123" t="s">
        <v>28</v>
      </c>
      <c r="CM4" s="123"/>
      <c r="CN4" s="123"/>
      <c r="CO4" s="123"/>
      <c r="CP4" s="123" t="s">
        <v>29</v>
      </c>
      <c r="CQ4" s="123"/>
      <c r="CR4" s="123"/>
      <c r="CS4" s="123"/>
    </row>
    <row r="5" spans="1:97" s="29" customFormat="1" ht="18.75">
      <c r="A5" s="19" t="s">
        <v>30</v>
      </c>
      <c r="B5" s="20"/>
      <c r="C5" s="20"/>
      <c r="D5" s="21" t="e">
        <f>C5/B5</f>
        <v>#DIV/0!</v>
      </c>
      <c r="E5" s="22" t="e">
        <f>(D5-MIN(D$5:D$128))/((MAX(D$5:D$128))-MIN(D$5:D$128))</f>
        <v>#DIV/0!</v>
      </c>
      <c r="F5" s="23">
        <f>IF(ISNUMBER(D5),1,0)</f>
        <v>0</v>
      </c>
      <c r="G5" s="24"/>
      <c r="H5" s="24"/>
      <c r="I5" s="21" t="e">
        <f>H5/G5</f>
        <v>#DIV/0!</v>
      </c>
      <c r="J5" s="22" t="e">
        <f>(I5-MIN(I$5:I$128))/((MAX(I$5:I$128))-MIN(I$5:I$128))</f>
        <v>#DIV/0!</v>
      </c>
      <c r="K5" s="23">
        <f>IF(ISNUMBER(I5),1,0)</f>
        <v>0</v>
      </c>
      <c r="L5" s="24"/>
      <c r="M5" s="24"/>
      <c r="N5" s="21" t="e">
        <f>M5/L5</f>
        <v>#DIV/0!</v>
      </c>
      <c r="O5" s="22" t="e">
        <f>(N5-MIN(N$5:N$128))/((MAX(N$5:N$128))-MIN(N$5:N$128))</f>
        <v>#DIV/0!</v>
      </c>
      <c r="P5" s="23">
        <f>IF(ISNUMBER(N5),1,0)</f>
        <v>0</v>
      </c>
      <c r="Q5" s="24"/>
      <c r="R5" s="25" t="e">
        <f>(Q5-MIN(Q$4:Q$127))/((MAX(Q$4:Q$127))-MIN(Q$4:Q$127))</f>
        <v>#DIV/0!</v>
      </c>
      <c r="S5" s="26">
        <f>IF(ISNUMBER(Q5),1,0)</f>
        <v>0</v>
      </c>
      <c r="T5" s="24"/>
      <c r="U5" s="25" t="e">
        <f>(T5-MIN(T$4:T$127))/((MAX(T$4:T$127))-MIN(T$4:T$127))</f>
        <v>#DIV/0!</v>
      </c>
      <c r="V5" s="26">
        <f>IF(ISNUMBER(T5),1,0)</f>
        <v>0</v>
      </c>
      <c r="W5" s="24"/>
      <c r="X5" s="25" t="e">
        <f>(W5-MIN(W$4:W$127))/((MAX(W$4:W$127))-MIN(W$4:W$127))</f>
        <v>#DIV/0!</v>
      </c>
      <c r="Y5" s="26">
        <f>IF(ISNUMBER(W5),1,0)</f>
        <v>0</v>
      </c>
      <c r="Z5" s="24"/>
      <c r="AA5" s="25" t="e">
        <f>(Z5-MIN(Z$4:Z$127))/((MAX(Z$4:Z$127))-MIN(Z$4:Z$127))</f>
        <v>#DIV/0!</v>
      </c>
      <c r="AB5" s="26">
        <f>IF(ISNUMBER(Z5),1,0)</f>
        <v>0</v>
      </c>
      <c r="AC5" s="24"/>
      <c r="AD5" s="25" t="e">
        <f>(AC5-MIN(AC$4:AC$127))/((MAX(AC$4:AC$127))-MIN(AC$4:AC$127))</f>
        <v>#DIV/0!</v>
      </c>
      <c r="AE5" s="26">
        <f>IF(ISNUMBER(AC5),1,0)</f>
        <v>0</v>
      </c>
      <c r="AF5" s="24"/>
      <c r="AG5" s="25" t="e">
        <f>(AF5-MIN(AF$4:AF$127))/((MAX(AF$4:AF$127))-MIN(AF$4:AF$127))</f>
        <v>#DIV/0!</v>
      </c>
      <c r="AH5" s="26">
        <f>IF(ISNUMBER(AF5),1,0)</f>
        <v>0</v>
      </c>
      <c r="AI5" s="24"/>
      <c r="AJ5" s="25" t="e">
        <f>(AI5-MIN(AI$4:AI$127))/((MAX(AI$4:AI$127))-MIN(AI$4:AI$127))</f>
        <v>#DIV/0!</v>
      </c>
      <c r="AK5" s="26">
        <f>IF(ISNUMBER(AI5),1,0)</f>
        <v>0</v>
      </c>
      <c r="AL5" s="24"/>
      <c r="AM5" s="25" t="e">
        <f>(AL5-MIN(AL$4:AL$127))/((MAX(AL$4:AL$127))-MIN(AL$4:AL$127))</f>
        <v>#DIV/0!</v>
      </c>
      <c r="AN5" s="26">
        <f>IF(ISNUMBER(AL5),1,0)</f>
        <v>0</v>
      </c>
      <c r="AO5" s="24"/>
      <c r="AP5" s="25" t="e">
        <f>(AO5-MIN(AO$4:AO$127))/((MAX(AO$4:AO$127))-MIN(AO$4:AO$127))</f>
        <v>#DIV/0!</v>
      </c>
      <c r="AQ5" s="26">
        <f>IF(ISNUMBER(AO5),1,0)</f>
        <v>0</v>
      </c>
      <c r="AR5" s="24"/>
      <c r="AS5" s="25" t="e">
        <f>(AR5-MIN(AR$4:AR$127))/((MAX(AR$4:AR$127))-MIN(AR$4:AR$127))</f>
        <v>#DIV/0!</v>
      </c>
      <c r="AT5" s="26">
        <f>IF(ISNUMBER(AR5),1,0)</f>
        <v>0</v>
      </c>
      <c r="AU5" s="24"/>
      <c r="AV5" s="25" t="e">
        <f>(AU5-MIN(AU$4:AU$127))/((MAX(AU$4:AU$127))-MIN(AU$4:AU$127))</f>
        <v>#DIV/0!</v>
      </c>
      <c r="AW5" s="26">
        <f>IF(ISNUMBER(AU5),1,0)</f>
        <v>0</v>
      </c>
      <c r="AX5" s="24"/>
      <c r="AY5" s="25" t="e">
        <f>(AX5-MIN(AX$4:AX$127))/((MAX(AX$4:AX$127))-MIN(AX$4:AX$127))</f>
        <v>#DIV/0!</v>
      </c>
      <c r="AZ5" s="26">
        <f>IF(ISNUMBER(AX5),1,0)</f>
        <v>0</v>
      </c>
      <c r="BA5" s="24"/>
      <c r="BB5" s="25" t="e">
        <f>(BA5-MIN(BA$4:BA$127))/((MAX(BA$4:BA$127))-MIN(BA$4:BA$127))</f>
        <v>#DIV/0!</v>
      </c>
      <c r="BC5" s="26">
        <f>IF(ISNUMBER(BA5),1,0)</f>
        <v>0</v>
      </c>
      <c r="BD5" s="24"/>
      <c r="BE5" s="25" t="e">
        <f>(BD5-MIN(BD$4:BD$127))/((MAX(BD$4:BD$127))-MIN(BD$4:BD$127))</f>
        <v>#DIV/0!</v>
      </c>
      <c r="BF5" s="26">
        <f>IF(ISNUMBER(BD5),1,0)</f>
        <v>0</v>
      </c>
      <c r="BG5" s="24"/>
      <c r="BH5" s="25" t="e">
        <f>(BG5-MIN(BG$4:BG$127))/((MAX(BG$4:BG$127))-MIN(BG$4:BG$127))</f>
        <v>#DIV/0!</v>
      </c>
      <c r="BI5" s="26">
        <f>IF(ISNUMBER(BG5),1,0)</f>
        <v>0</v>
      </c>
      <c r="BJ5" s="24"/>
      <c r="BK5" s="25" t="e">
        <f>(BJ5-MIN(BJ$4:BJ$127))/((MAX(BJ$4:BJ$127))-MIN(BJ$4:BJ$127))</f>
        <v>#DIV/0!</v>
      </c>
      <c r="BL5" s="26">
        <f>IF(ISNUMBER(BJ5),1,0)</f>
        <v>0</v>
      </c>
      <c r="BM5" s="24"/>
      <c r="BN5" s="25" t="e">
        <f>(BM5-MIN(BM$4:BM$127))/((MAX(BM$4:BM$127))-MIN(BM$4:BM$127))</f>
        <v>#DIV/0!</v>
      </c>
      <c r="BO5" s="26">
        <f>IF(ISNUMBER(BM5),1,0)</f>
        <v>0</v>
      </c>
      <c r="BP5" s="24"/>
      <c r="BQ5" s="25" t="e">
        <f>(BP5-MIN(BP$4:BP$127))/((MAX(BP$4:BP$127))-MIN(BP$4:BP$127))</f>
        <v>#DIV/0!</v>
      </c>
      <c r="BR5" s="26">
        <f>IF(ISNUMBER(BP5),1,0)</f>
        <v>0</v>
      </c>
      <c r="BS5" s="27">
        <v>41</v>
      </c>
      <c r="BT5" s="27">
        <v>2</v>
      </c>
      <c r="BU5" s="28">
        <f>BT5/BS5</f>
        <v>0.04878048780487805</v>
      </c>
      <c r="BV5" s="25" t="e">
        <f>(BU5-MIN(BU$4:BU$127))/((MAX(BU$4:BU$127))-MIN(BU$4:BU$127))</f>
        <v>#DIV/0!</v>
      </c>
      <c r="BW5" s="26">
        <f>IF(ISNUMBER(BU5),1,0)</f>
        <v>1</v>
      </c>
      <c r="BX5" s="27">
        <v>53</v>
      </c>
      <c r="BY5" s="27">
        <v>2</v>
      </c>
      <c r="BZ5" s="28">
        <f>BY5/BX5</f>
        <v>0.03773584905660377</v>
      </c>
      <c r="CA5" s="25" t="e">
        <f>(BZ5-MIN(BZ$4:BZ$127))/((MAX(BZ$4:BZ$127))-MIN(BZ$4:BZ$127))</f>
        <v>#DIV/0!</v>
      </c>
      <c r="CB5" s="26">
        <f>IF(ISNUMBER(BZ5),1,0)</f>
        <v>1</v>
      </c>
      <c r="CC5" s="27">
        <v>60</v>
      </c>
      <c r="CD5" s="27">
        <v>2</v>
      </c>
      <c r="CE5" s="28">
        <f>CD5/CC5</f>
        <v>0.03333333333333333</v>
      </c>
      <c r="CF5" s="25" t="e">
        <f>(CE5-MIN(CE$4:CE$127))/((MAX(CE$4:CE$127))-MIN(CE$4:CE$127))</f>
        <v>#DIV/0!</v>
      </c>
      <c r="CG5" s="26">
        <f>IF(ISNUMBER(CE5),1,0)</f>
        <v>1</v>
      </c>
      <c r="CH5" s="27"/>
      <c r="CI5" s="28">
        <f>CH5/BS5</f>
        <v>0</v>
      </c>
      <c r="CJ5" s="25" t="e">
        <f>(CI5-MIN(CI$4:CI$132))/((MAX(CI$4:CI$132))-MIN(CI$4:CI$132))</f>
        <v>#DIV/0!</v>
      </c>
      <c r="CK5" s="26">
        <f>IF(ISNUMBER(CI5),1,0)</f>
        <v>1</v>
      </c>
      <c r="CL5" s="27"/>
      <c r="CM5" s="28">
        <f>CL5/BX5</f>
        <v>0</v>
      </c>
      <c r="CN5" s="25" t="e">
        <f>(CM5-MIN(CM$4:CM$132))/((MAX(CM$4:CM$132))-MIN(CM$4:CM$132))</f>
        <v>#DIV/0!</v>
      </c>
      <c r="CO5" s="26">
        <f>IF(ISNUMBER(CM5),1,0)</f>
        <v>1</v>
      </c>
      <c r="CP5" s="27"/>
      <c r="CQ5" s="28">
        <f>CP5/CC5</f>
        <v>0</v>
      </c>
      <c r="CR5" s="25" t="e">
        <f>(CQ5-MIN(CQ$4:CQ$132))/((MAX(CQ$4:CQ$132))-MIN(CQ$4:CQ$132))</f>
        <v>#DIV/0!</v>
      </c>
      <c r="CS5" s="26">
        <f>IF(ISNUMBER(CQ5),1,0)</f>
        <v>1</v>
      </c>
    </row>
    <row r="6" spans="2:97" s="29" customFormat="1" ht="21.75" customHeight="1">
      <c r="B6" s="30"/>
      <c r="C6" s="30"/>
      <c r="D6" s="31"/>
      <c r="E6" s="31"/>
      <c r="F6" s="31"/>
      <c r="G6" s="32"/>
      <c r="H6" s="32"/>
      <c r="I6" s="31"/>
      <c r="J6" s="31"/>
      <c r="K6" s="31"/>
      <c r="L6" s="32"/>
      <c r="M6" s="32"/>
      <c r="N6" s="31"/>
      <c r="O6" s="31"/>
      <c r="P6" s="31"/>
      <c r="Q6" s="32"/>
      <c r="R6" s="31"/>
      <c r="S6" s="31"/>
      <c r="T6" s="32"/>
      <c r="U6" s="31"/>
      <c r="V6" s="31"/>
      <c r="W6" s="32"/>
      <c r="X6" s="31"/>
      <c r="Y6" s="31"/>
      <c r="Z6" s="32"/>
      <c r="AA6" s="31"/>
      <c r="AB6" s="31"/>
      <c r="AC6" s="32"/>
      <c r="AD6" s="31"/>
      <c r="AE6" s="31"/>
      <c r="AF6" s="32"/>
      <c r="AG6" s="31"/>
      <c r="AH6" s="31"/>
      <c r="AI6" s="32"/>
      <c r="AJ6" s="31"/>
      <c r="AK6" s="31"/>
      <c r="AL6" s="32"/>
      <c r="AM6" s="31"/>
      <c r="AN6" s="31"/>
      <c r="AO6" s="32"/>
      <c r="AP6" s="31"/>
      <c r="AQ6" s="31"/>
      <c r="AR6" s="32"/>
      <c r="AS6" s="31"/>
      <c r="AT6" s="31"/>
      <c r="AU6" s="32"/>
      <c r="AV6" s="31"/>
      <c r="AW6" s="31"/>
      <c r="AX6" s="32"/>
      <c r="AY6" s="31"/>
      <c r="AZ6" s="31"/>
      <c r="BA6" s="32"/>
      <c r="BB6" s="31"/>
      <c r="BC6" s="31"/>
      <c r="BD6" s="32"/>
      <c r="BE6" s="31"/>
      <c r="BF6" s="31"/>
      <c r="BG6" s="32"/>
      <c r="BH6" s="31"/>
      <c r="BI6" s="31"/>
      <c r="BJ6" s="32"/>
      <c r="BK6" s="31"/>
      <c r="BL6" s="31"/>
      <c r="BM6" s="32"/>
      <c r="BN6" s="31"/>
      <c r="BO6" s="31"/>
      <c r="BP6" s="32"/>
      <c r="BQ6" s="31"/>
      <c r="BR6" s="31"/>
      <c r="BS6" s="32"/>
      <c r="BT6" s="32"/>
      <c r="BU6" s="31"/>
      <c r="BV6" s="33"/>
      <c r="BW6" s="31"/>
      <c r="BX6" s="32"/>
      <c r="BY6" s="32"/>
      <c r="BZ6" s="31"/>
      <c r="CA6" s="33"/>
      <c r="CB6" s="31"/>
      <c r="CC6" s="32"/>
      <c r="CD6" s="32"/>
      <c r="CE6" s="31"/>
      <c r="CF6" s="33"/>
      <c r="CG6" s="31"/>
      <c r="CH6" s="32"/>
      <c r="CI6" s="31"/>
      <c r="CJ6" s="31"/>
      <c r="CK6" s="31"/>
      <c r="CL6" s="32"/>
      <c r="CM6" s="31"/>
      <c r="CN6" s="31"/>
      <c r="CO6" s="31"/>
      <c r="CP6" s="32"/>
      <c r="CQ6" s="31"/>
      <c r="CR6" s="31"/>
      <c r="CS6" s="31"/>
    </row>
    <row r="7" spans="2:97" s="29" customFormat="1" ht="12.75">
      <c r="B7" s="30"/>
      <c r="C7" s="30"/>
      <c r="D7" s="31"/>
      <c r="E7" s="31"/>
      <c r="F7" s="31"/>
      <c r="G7" s="32"/>
      <c r="H7" s="32"/>
      <c r="I7" s="31"/>
      <c r="J7" s="31"/>
      <c r="K7" s="31"/>
      <c r="L7" s="32"/>
      <c r="M7" s="32"/>
      <c r="N7" s="31"/>
      <c r="O7" s="31"/>
      <c r="P7" s="31"/>
      <c r="Q7" s="32"/>
      <c r="R7" s="31"/>
      <c r="S7" s="31"/>
      <c r="T7" s="32"/>
      <c r="U7" s="31"/>
      <c r="V7" s="31"/>
      <c r="W7" s="32"/>
      <c r="X7" s="31"/>
      <c r="Y7" s="31"/>
      <c r="Z7" s="32"/>
      <c r="AA7" s="31"/>
      <c r="AB7" s="31"/>
      <c r="AC7" s="32"/>
      <c r="AD7" s="31"/>
      <c r="AE7" s="31"/>
      <c r="AF7" s="32"/>
      <c r="AG7" s="31"/>
      <c r="AH7" s="31"/>
      <c r="AI7" s="32"/>
      <c r="AJ7" s="31"/>
      <c r="AK7" s="31"/>
      <c r="AL7" s="32"/>
      <c r="AM7" s="31"/>
      <c r="AN7" s="31"/>
      <c r="AO7" s="32"/>
      <c r="AP7" s="31"/>
      <c r="AQ7" s="31"/>
      <c r="AR7" s="32"/>
      <c r="AS7" s="31"/>
      <c r="AT7" s="31"/>
      <c r="AU7" s="32"/>
      <c r="AV7" s="31"/>
      <c r="AW7" s="31"/>
      <c r="AX7" s="32"/>
      <c r="AY7" s="31"/>
      <c r="AZ7" s="31"/>
      <c r="BA7" s="32"/>
      <c r="BB7" s="31"/>
      <c r="BC7" s="31"/>
      <c r="BD7" s="32"/>
      <c r="BE7" s="31"/>
      <c r="BF7" s="31"/>
      <c r="BG7" s="32"/>
      <c r="BH7" s="31"/>
      <c r="BI7" s="31"/>
      <c r="BJ7" s="32"/>
      <c r="BK7" s="31"/>
      <c r="BL7" s="31"/>
      <c r="BM7" s="32"/>
      <c r="BN7" s="31"/>
      <c r="BO7" s="31"/>
      <c r="BP7" s="32"/>
      <c r="BQ7" s="31"/>
      <c r="BR7" s="31"/>
      <c r="BS7" s="32"/>
      <c r="BT7" s="34"/>
      <c r="BU7" s="35"/>
      <c r="BV7" s="33"/>
      <c r="BW7" s="36"/>
      <c r="BX7" s="32"/>
      <c r="BY7" s="34"/>
      <c r="BZ7" s="35"/>
      <c r="CA7" s="33"/>
      <c r="CB7" s="36"/>
      <c r="CC7" s="32"/>
      <c r="CD7" s="34"/>
      <c r="CE7" s="35"/>
      <c r="CF7" s="33"/>
      <c r="CG7" s="36"/>
      <c r="CH7" s="37"/>
      <c r="CI7" s="36"/>
      <c r="CJ7" s="36"/>
      <c r="CK7" s="36"/>
      <c r="CL7" s="37"/>
      <c r="CM7" s="36"/>
      <c r="CN7" s="36"/>
      <c r="CO7" s="36"/>
      <c r="CP7" s="37"/>
      <c r="CQ7" s="31"/>
      <c r="CR7" s="31"/>
      <c r="CS7" s="31"/>
    </row>
    <row r="8" spans="2:97" s="29" customFormat="1" ht="12.75">
      <c r="B8" s="30"/>
      <c r="C8" s="30"/>
      <c r="D8" s="31"/>
      <c r="E8" s="31"/>
      <c r="F8" s="31"/>
      <c r="G8" s="32"/>
      <c r="H8" s="32"/>
      <c r="I8" s="31"/>
      <c r="J8" s="31"/>
      <c r="K8" s="31"/>
      <c r="L8" s="32"/>
      <c r="M8" s="32"/>
      <c r="N8" s="31"/>
      <c r="O8" s="31"/>
      <c r="P8" s="31"/>
      <c r="Q8" s="32"/>
      <c r="R8" s="31"/>
      <c r="S8" s="31"/>
      <c r="T8" s="32"/>
      <c r="U8" s="31"/>
      <c r="V8" s="31"/>
      <c r="W8" s="32"/>
      <c r="X8" s="31"/>
      <c r="Y8" s="31"/>
      <c r="Z8" s="32"/>
      <c r="AA8" s="31"/>
      <c r="AB8" s="31"/>
      <c r="AC8" s="32"/>
      <c r="AD8" s="31"/>
      <c r="AE8" s="31"/>
      <c r="AF8" s="32"/>
      <c r="AG8" s="31"/>
      <c r="AH8" s="31"/>
      <c r="AI8" s="32"/>
      <c r="AJ8" s="31"/>
      <c r="AK8" s="31"/>
      <c r="AL8" s="32"/>
      <c r="AM8" s="31"/>
      <c r="AN8" s="31"/>
      <c r="AO8" s="32"/>
      <c r="AP8" s="31"/>
      <c r="AQ8" s="31"/>
      <c r="AR8" s="32"/>
      <c r="AS8" s="31"/>
      <c r="AT8" s="31"/>
      <c r="AU8" s="32"/>
      <c r="AV8" s="31"/>
      <c r="AW8" s="31"/>
      <c r="AX8" s="32"/>
      <c r="AY8" s="31"/>
      <c r="AZ8" s="31"/>
      <c r="BA8" s="32"/>
      <c r="BB8" s="31"/>
      <c r="BC8" s="31"/>
      <c r="BD8" s="32"/>
      <c r="BE8" s="31"/>
      <c r="BF8" s="31"/>
      <c r="BG8" s="32"/>
      <c r="BH8" s="31"/>
      <c r="BI8" s="31"/>
      <c r="BJ8" s="32"/>
      <c r="BK8" s="31"/>
      <c r="BL8" s="31"/>
      <c r="BM8" s="32"/>
      <c r="BN8" s="31"/>
      <c r="BO8" s="31"/>
      <c r="BP8" s="32"/>
      <c r="BQ8" s="31"/>
      <c r="BR8" s="31"/>
      <c r="BS8" s="32"/>
      <c r="BT8" s="34"/>
      <c r="BU8" s="35"/>
      <c r="BV8" s="33"/>
      <c r="BW8" s="36"/>
      <c r="BX8" s="32"/>
      <c r="BY8" s="34"/>
      <c r="BZ8" s="35"/>
      <c r="CA8" s="33"/>
      <c r="CB8" s="36"/>
      <c r="CC8" s="32"/>
      <c r="CD8" s="34"/>
      <c r="CE8" s="35"/>
      <c r="CF8" s="33"/>
      <c r="CG8" s="36"/>
      <c r="CH8" s="37"/>
      <c r="CI8" s="36"/>
      <c r="CJ8" s="36"/>
      <c r="CK8" s="36"/>
      <c r="CL8" s="37"/>
      <c r="CM8" s="36"/>
      <c r="CN8" s="36"/>
      <c r="CO8" s="36"/>
      <c r="CP8" s="37"/>
      <c r="CQ8" s="31"/>
      <c r="CR8" s="31"/>
      <c r="CS8" s="31"/>
    </row>
    <row r="9" spans="2:3" ht="12.75">
      <c r="B9" s="30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30"/>
    </row>
    <row r="13" spans="2:3" ht="12.75">
      <c r="B13" s="30"/>
      <c r="C13" s="30"/>
    </row>
    <row r="14" spans="2:3" ht="12.75">
      <c r="B14" s="30"/>
      <c r="C14" s="30"/>
    </row>
    <row r="15" spans="2:3" ht="12.75">
      <c r="B15" s="30"/>
      <c r="C15" s="30"/>
    </row>
    <row r="16" spans="2:3" ht="12.75">
      <c r="B16" s="30"/>
      <c r="C16" s="30"/>
    </row>
    <row r="17" spans="2:3" ht="12.75">
      <c r="B17" s="38"/>
      <c r="C17" s="38"/>
    </row>
    <row r="18" spans="2:3" ht="12.75">
      <c r="B18" s="38"/>
      <c r="C18" s="38"/>
    </row>
    <row r="19" spans="2:3" ht="12.75">
      <c r="B19" s="38"/>
      <c r="C19" s="38"/>
    </row>
    <row r="20" spans="2:3" ht="12.75">
      <c r="B20" s="38"/>
      <c r="C20" s="38"/>
    </row>
    <row r="21" spans="2:3" ht="12.75">
      <c r="B21" s="38"/>
      <c r="C21" s="38"/>
    </row>
    <row r="22" spans="2:13" ht="15.75">
      <c r="B22" s="38"/>
      <c r="C22" s="38"/>
      <c r="I22" s="39"/>
      <c r="J22" s="39"/>
      <c r="K22" s="39"/>
      <c r="L22" s="40"/>
      <c r="M22" s="40"/>
    </row>
    <row r="23" spans="2:3" ht="12.75">
      <c r="B23" s="30"/>
      <c r="C23" s="30"/>
    </row>
    <row r="24" spans="2:3" ht="12.75">
      <c r="B24" s="30"/>
      <c r="C24" s="30"/>
    </row>
    <row r="25" spans="2:3" ht="12.75">
      <c r="B25" s="30"/>
      <c r="C25" s="30"/>
    </row>
    <row r="26" spans="2:3" ht="12.75">
      <c r="B26" s="30"/>
      <c r="C26" s="30"/>
    </row>
    <row r="27" spans="2:3" ht="12.75">
      <c r="B27" s="30"/>
      <c r="C27" s="30"/>
    </row>
    <row r="28" spans="2:3" ht="12.75">
      <c r="B28" s="30"/>
      <c r="C28" s="30"/>
    </row>
    <row r="29" spans="2:3" ht="12.75">
      <c r="B29" s="30"/>
      <c r="C29" s="30"/>
    </row>
    <row r="30" spans="2:3" ht="12.75">
      <c r="B30" s="30"/>
      <c r="C30" s="30"/>
    </row>
    <row r="31" spans="2:3" ht="12.75">
      <c r="B31" s="30"/>
      <c r="C31" s="30"/>
    </row>
    <row r="32" spans="2:3" ht="12.75">
      <c r="B32" s="30"/>
      <c r="C32" s="30"/>
    </row>
    <row r="33" spans="2:3" ht="12.75">
      <c r="B33" s="30"/>
      <c r="C33" s="30"/>
    </row>
    <row r="34" spans="2:3" ht="12.75">
      <c r="B34" s="30"/>
      <c r="C34" s="30"/>
    </row>
    <row r="35" spans="2:3" ht="12.75">
      <c r="B35" s="30"/>
      <c r="C35" s="30"/>
    </row>
    <row r="36" spans="2:3" ht="12.75">
      <c r="B36" s="30"/>
      <c r="C36" s="30"/>
    </row>
    <row r="37" spans="2:97" ht="12.75">
      <c r="B37" s="30"/>
      <c r="C37" s="30"/>
      <c r="CQ37" s="31"/>
      <c r="CR37" s="31"/>
      <c r="CS37" s="31"/>
    </row>
    <row r="38" spans="2:97" ht="12.75">
      <c r="B38" s="30"/>
      <c r="C38" s="30"/>
      <c r="CQ38" s="31"/>
      <c r="CR38" s="31"/>
      <c r="CS38" s="31"/>
    </row>
    <row r="39" spans="2:3" ht="12.75">
      <c r="B39" s="30"/>
      <c r="C39" s="30"/>
    </row>
    <row r="40" spans="2:3" ht="12.75">
      <c r="B40" s="30"/>
      <c r="C40" s="30"/>
    </row>
    <row r="41" spans="2:3" ht="12.75">
      <c r="B41" s="30"/>
      <c r="C41" s="30"/>
    </row>
    <row r="42" spans="2:3" ht="12.75">
      <c r="B42" s="30"/>
      <c r="C42" s="30"/>
    </row>
    <row r="43" spans="2:3" ht="12.75">
      <c r="B43" s="30"/>
      <c r="C43" s="30"/>
    </row>
    <row r="44" spans="2:3" ht="12.75">
      <c r="B44" s="30"/>
      <c r="C44" s="30"/>
    </row>
    <row r="45" spans="2:3" ht="12.75">
      <c r="B45" s="30"/>
      <c r="C45" s="30"/>
    </row>
    <row r="46" spans="2:3" ht="12.75">
      <c r="B46" s="30"/>
      <c r="C46" s="30"/>
    </row>
    <row r="47" spans="2:3" ht="12.75">
      <c r="B47" s="30"/>
      <c r="C47" s="30"/>
    </row>
    <row r="48" spans="2:3" ht="12.75">
      <c r="B48" s="30"/>
      <c r="C48" s="30"/>
    </row>
    <row r="49" spans="2:3" ht="12.75">
      <c r="B49" s="30"/>
      <c r="C49" s="30"/>
    </row>
    <row r="50" spans="2:3" ht="12.75">
      <c r="B50" s="30"/>
      <c r="C50" s="30"/>
    </row>
    <row r="51" spans="2:3" ht="12.75">
      <c r="B51" s="30"/>
      <c r="C51" s="30"/>
    </row>
    <row r="52" spans="2:3" ht="12.75">
      <c r="B52" s="30"/>
      <c r="C52" s="30"/>
    </row>
    <row r="53" spans="2:3" ht="12.75">
      <c r="B53" s="30"/>
      <c r="C53" s="30"/>
    </row>
    <row r="54" spans="2:3" ht="12.75">
      <c r="B54" s="30"/>
      <c r="C54" s="30"/>
    </row>
    <row r="55" spans="2:3" ht="12.75">
      <c r="B55" s="30"/>
      <c r="C55" s="30"/>
    </row>
    <row r="56" spans="2:3" ht="12.75">
      <c r="B56" s="30"/>
      <c r="C56" s="30"/>
    </row>
    <row r="57" spans="2:3" ht="12.75">
      <c r="B57" s="30"/>
      <c r="C57" s="30"/>
    </row>
    <row r="58" spans="2:3" ht="12.75">
      <c r="B58" s="30"/>
      <c r="C58" s="30"/>
    </row>
    <row r="59" spans="2:3" ht="12.75">
      <c r="B59" s="30"/>
      <c r="C59" s="30"/>
    </row>
    <row r="60" spans="2:3" ht="12.75">
      <c r="B60" s="30"/>
      <c r="C60" s="30"/>
    </row>
    <row r="61" spans="2:3" ht="12.75">
      <c r="B61" s="30"/>
      <c r="C61" s="30"/>
    </row>
    <row r="62" spans="2:3" ht="12.75">
      <c r="B62" s="30"/>
      <c r="C62" s="30"/>
    </row>
    <row r="63" spans="2:3" ht="12.75">
      <c r="B63" s="30"/>
      <c r="C63" s="30"/>
    </row>
    <row r="64" spans="2:3" ht="12.75">
      <c r="B64" s="30"/>
      <c r="C64" s="30"/>
    </row>
    <row r="65" spans="2:3" ht="12.75">
      <c r="B65" s="30"/>
      <c r="C65" s="30"/>
    </row>
    <row r="66" spans="2:3" ht="12.75">
      <c r="B66" s="30"/>
      <c r="C66" s="30"/>
    </row>
    <row r="67" spans="2:3" ht="12.75">
      <c r="B67" s="30"/>
      <c r="C67" s="30"/>
    </row>
    <row r="68" spans="2:3" ht="12.75">
      <c r="B68" s="30"/>
      <c r="C68" s="30"/>
    </row>
    <row r="69" spans="2:3" ht="12.75">
      <c r="B69" s="30"/>
      <c r="C69" s="30"/>
    </row>
    <row r="70" spans="2:3" ht="12.75">
      <c r="B70" s="30"/>
      <c r="C70" s="30"/>
    </row>
    <row r="71" spans="2:3" ht="12.75">
      <c r="B71" s="30"/>
      <c r="C71" s="30"/>
    </row>
    <row r="72" spans="2:3" ht="12.75">
      <c r="B72" s="30"/>
      <c r="C72" s="30"/>
    </row>
    <row r="73" spans="2:3" ht="12.75">
      <c r="B73" s="30"/>
      <c r="C73" s="30"/>
    </row>
    <row r="74" spans="2:3" ht="12.75">
      <c r="B74" s="30"/>
      <c r="C74" s="30"/>
    </row>
    <row r="75" spans="2:3" ht="12.75">
      <c r="B75" s="30"/>
      <c r="C75" s="30"/>
    </row>
    <row r="76" spans="2:3" ht="12.75">
      <c r="B76" s="30"/>
      <c r="C76" s="30"/>
    </row>
    <row r="77" spans="2:3" ht="12.75">
      <c r="B77" s="30"/>
      <c r="C77" s="30"/>
    </row>
    <row r="78" spans="2:3" ht="12.75">
      <c r="B78" s="30"/>
      <c r="C78" s="30"/>
    </row>
    <row r="79" spans="2:3" ht="12.75">
      <c r="B79" s="30"/>
      <c r="C79" s="30"/>
    </row>
    <row r="80" spans="2:3" ht="12.75">
      <c r="B80" s="30"/>
      <c r="C80" s="30"/>
    </row>
    <row r="81" spans="2:3" ht="12.75">
      <c r="B81" s="38"/>
      <c r="C81" s="38"/>
    </row>
    <row r="82" spans="2:3" ht="12.75">
      <c r="B82" s="30"/>
      <c r="C82" s="30"/>
    </row>
    <row r="83" spans="2:3" ht="12.75">
      <c r="B83" s="30"/>
      <c r="C83" s="30"/>
    </row>
    <row r="84" spans="2:3" ht="12.75">
      <c r="B84" s="30"/>
      <c r="C84" s="30"/>
    </row>
    <row r="85" spans="2:3" ht="12.75">
      <c r="B85" s="30"/>
      <c r="C85" s="30"/>
    </row>
    <row r="86" spans="2:3" ht="12.75">
      <c r="B86" s="30"/>
      <c r="C86" s="30"/>
    </row>
    <row r="87" spans="2:3" ht="12.75">
      <c r="B87" s="30"/>
      <c r="C87" s="30"/>
    </row>
    <row r="88" spans="2:3" ht="12.75">
      <c r="B88" s="30"/>
      <c r="C88" s="30"/>
    </row>
    <row r="89" spans="2:3" ht="12.75">
      <c r="B89" s="30"/>
      <c r="C89" s="30"/>
    </row>
    <row r="90" spans="2:3" ht="12.75">
      <c r="B90" s="30"/>
      <c r="C90" s="30"/>
    </row>
    <row r="91" spans="2:3" ht="12.75">
      <c r="B91" s="30"/>
      <c r="C91" s="30"/>
    </row>
    <row r="92" spans="2:3" ht="12.75">
      <c r="B92" s="30"/>
      <c r="C92" s="30"/>
    </row>
    <row r="93" spans="2:3" ht="12.75">
      <c r="B93" s="30"/>
      <c r="C93" s="30"/>
    </row>
  </sheetData>
  <sheetProtection selectLockedCells="1" selectUnlockedCells="1"/>
  <mergeCells count="36">
    <mergeCell ref="BJ3:BR3"/>
    <mergeCell ref="BS3:CG3"/>
    <mergeCell ref="B3:P3"/>
    <mergeCell ref="Q3:Y3"/>
    <mergeCell ref="Z3:AH3"/>
    <mergeCell ref="AI3:AQ3"/>
    <mergeCell ref="W4:Y4"/>
    <mergeCell ref="Z4:AB4"/>
    <mergeCell ref="AC4:AE4"/>
    <mergeCell ref="AF4:AH4"/>
    <mergeCell ref="AR3:AZ3"/>
    <mergeCell ref="BA3:BI3"/>
    <mergeCell ref="AI4:AK4"/>
    <mergeCell ref="AL4:AN4"/>
    <mergeCell ref="AO4:AQ4"/>
    <mergeCell ref="AR4:AT4"/>
    <mergeCell ref="CH3:CS3"/>
    <mergeCell ref="B4:F4"/>
    <mergeCell ref="G4:K4"/>
    <mergeCell ref="L4:P4"/>
    <mergeCell ref="Q4:S4"/>
    <mergeCell ref="T4:V4"/>
    <mergeCell ref="BG4:BI4"/>
    <mergeCell ref="BJ4:BL4"/>
    <mergeCell ref="BM4:BO4"/>
    <mergeCell ref="BP4:BR4"/>
    <mergeCell ref="AU4:AW4"/>
    <mergeCell ref="AX4:AZ4"/>
    <mergeCell ref="BA4:BC4"/>
    <mergeCell ref="BD4:BF4"/>
    <mergeCell ref="CL4:CO4"/>
    <mergeCell ref="CP4:CS4"/>
    <mergeCell ref="BS4:BW4"/>
    <mergeCell ref="BX4:CB4"/>
    <mergeCell ref="CC4:CG4"/>
    <mergeCell ref="CH4:CK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"/>
  <sheetViews>
    <sheetView zoomScale="103" zoomScaleNormal="103" zoomScalePageLayoutView="0" workbookViewId="0" topLeftCell="B1">
      <selection activeCell="U22" sqref="U22"/>
    </sheetView>
  </sheetViews>
  <sheetFormatPr defaultColWidth="10.421875" defaultRowHeight="12.75"/>
  <cols>
    <col min="1" max="1" width="26.00390625" style="1" customWidth="1"/>
    <col min="2" max="2" width="10.7109375" style="1" customWidth="1"/>
    <col min="3" max="3" width="10.140625" style="1" customWidth="1"/>
    <col min="4" max="5" width="10.00390625" style="1" customWidth="1"/>
    <col min="6" max="6" width="10.28125" style="1" customWidth="1"/>
    <col min="7" max="7" width="10.140625" style="1" customWidth="1"/>
    <col min="8" max="8" width="10.28125" style="1" customWidth="1"/>
    <col min="9" max="11" width="10.00390625" style="1" customWidth="1"/>
    <col min="12" max="12" width="10.7109375" style="1" customWidth="1"/>
    <col min="13" max="13" width="10.140625" style="1" customWidth="1"/>
    <col min="14" max="22" width="10.28125" style="1" customWidth="1"/>
    <col min="23" max="25" width="14.57421875" style="1" customWidth="1"/>
    <col min="26" max="26" width="16.57421875" style="1" customWidth="1"/>
    <col min="27" max="27" width="16.7109375" style="1" customWidth="1"/>
    <col min="28" max="28" width="14.8515625" style="1" customWidth="1"/>
  </cols>
  <sheetData>
    <row r="1" spans="1:18" s="113" customFormat="1" ht="15.75">
      <c r="A1" s="112" t="s">
        <v>223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28" s="116" customFormat="1" ht="78.75" customHeight="1">
      <c r="A2" s="115" t="s">
        <v>224</v>
      </c>
      <c r="B2" s="141" t="s">
        <v>0</v>
      </c>
      <c r="C2" s="141"/>
      <c r="D2" s="141"/>
      <c r="E2" s="141" t="s">
        <v>156</v>
      </c>
      <c r="F2" s="141"/>
      <c r="G2" s="141"/>
      <c r="H2" s="138" t="s">
        <v>225</v>
      </c>
      <c r="I2" s="138"/>
      <c r="J2" s="138"/>
      <c r="K2" s="138" t="s">
        <v>226</v>
      </c>
      <c r="L2" s="138"/>
      <c r="M2" s="138"/>
      <c r="N2" s="138" t="s">
        <v>215</v>
      </c>
      <c r="O2" s="138"/>
      <c r="P2" s="138"/>
      <c r="Q2" s="139" t="s">
        <v>227</v>
      </c>
      <c r="R2" s="139"/>
      <c r="S2" s="139"/>
      <c r="T2" s="139" t="s">
        <v>228</v>
      </c>
      <c r="U2" s="139"/>
      <c r="V2" s="139"/>
      <c r="W2" s="140" t="s">
        <v>229</v>
      </c>
      <c r="X2" s="140"/>
      <c r="Y2" s="140"/>
      <c r="Z2" s="137" t="s">
        <v>230</v>
      </c>
      <c r="AA2" s="137"/>
      <c r="AB2" s="137"/>
    </row>
    <row r="3" spans="1:28" s="116" customFormat="1" ht="15.75">
      <c r="A3" s="115"/>
      <c r="B3" s="117" t="s">
        <v>27</v>
      </c>
      <c r="C3" s="117" t="s">
        <v>28</v>
      </c>
      <c r="D3" s="117" t="s">
        <v>29</v>
      </c>
      <c r="E3" s="117" t="s">
        <v>27</v>
      </c>
      <c r="F3" s="117" t="s">
        <v>28</v>
      </c>
      <c r="G3" s="117" t="s">
        <v>29</v>
      </c>
      <c r="H3" s="117" t="s">
        <v>27</v>
      </c>
      <c r="I3" s="117" t="s">
        <v>28</v>
      </c>
      <c r="J3" s="117" t="s">
        <v>29</v>
      </c>
      <c r="K3" s="117" t="s">
        <v>27</v>
      </c>
      <c r="L3" s="117" t="s">
        <v>28</v>
      </c>
      <c r="M3" s="117" t="s">
        <v>29</v>
      </c>
      <c r="N3" s="117" t="s">
        <v>27</v>
      </c>
      <c r="O3" s="117" t="s">
        <v>28</v>
      </c>
      <c r="P3" s="117" t="s">
        <v>29</v>
      </c>
      <c r="Q3" s="117" t="s">
        <v>27</v>
      </c>
      <c r="R3" s="117" t="s">
        <v>28</v>
      </c>
      <c r="S3" s="117" t="s">
        <v>29</v>
      </c>
      <c r="T3" s="117" t="s">
        <v>27</v>
      </c>
      <c r="U3" s="117" t="s">
        <v>28</v>
      </c>
      <c r="V3" s="117" t="s">
        <v>29</v>
      </c>
      <c r="W3" s="117" t="s">
        <v>27</v>
      </c>
      <c r="X3" s="117" t="s">
        <v>28</v>
      </c>
      <c r="Y3" s="117" t="s">
        <v>29</v>
      </c>
      <c r="Z3" s="117" t="s">
        <v>27</v>
      </c>
      <c r="AA3" s="117" t="s">
        <v>28</v>
      </c>
      <c r="AB3" s="117" t="s">
        <v>29</v>
      </c>
    </row>
    <row r="4" spans="1:28" s="116" customFormat="1" ht="20.25">
      <c r="A4" s="118" t="s">
        <v>30</v>
      </c>
      <c r="B4" s="119" t="e">
        <f>'итог по I разделу'!B3</f>
        <v>#DIV/0!</v>
      </c>
      <c r="C4" s="119" t="e">
        <f>'итог по I разделу'!C3</f>
        <v>#DIV/0!</v>
      </c>
      <c r="D4" s="119" t="e">
        <f>'итог по I разделу'!D3</f>
        <v>#DIV/0!</v>
      </c>
      <c r="E4" s="119" t="e">
        <f>'II'!BY5</f>
        <v>#DIV/0!</v>
      </c>
      <c r="F4" s="119" t="e">
        <f>'II'!BZ5</f>
        <v>#DIV/0!</v>
      </c>
      <c r="G4" s="119" t="e">
        <f>'II'!CA5</f>
        <v>#DIV/0!</v>
      </c>
      <c r="H4" s="119" t="e">
        <f>III!BP5</f>
        <v>#DIV/0!</v>
      </c>
      <c r="I4" s="119" t="e">
        <f>III!BQ5</f>
        <v>#DIV/0!</v>
      </c>
      <c r="J4" s="119" t="e">
        <f>III!BR5</f>
        <v>#DIV/0!</v>
      </c>
      <c r="K4" s="119" t="e">
        <f>'IV'!EM4</f>
        <v>#DIV/0!</v>
      </c>
      <c r="L4" s="119" t="e">
        <f>'IV'!EN4</f>
        <v>#DIV/0!</v>
      </c>
      <c r="M4" s="119" t="e">
        <f>'IV'!EO4</f>
        <v>#DIV/0!</v>
      </c>
      <c r="N4" s="119" t="e">
        <f>V!Z5</f>
        <v>#DIV/0!</v>
      </c>
      <c r="O4" s="119" t="e">
        <f>V!AA5</f>
        <v>#DIV/0!</v>
      </c>
      <c r="P4" s="119" t="e">
        <f>V!AB5</f>
        <v>#DIV/0!</v>
      </c>
      <c r="Q4" s="120" t="e">
        <f>B4+E4+H4+K4+N4</f>
        <v>#DIV/0!</v>
      </c>
      <c r="R4" s="120" t="e">
        <f>C4+F4+I4+L4+O4</f>
        <v>#DIV/0!</v>
      </c>
      <c r="S4" s="121" t="e">
        <f>D4+G4+J4+M4+P4</f>
        <v>#DIV/0!</v>
      </c>
      <c r="T4" s="115">
        <f>'итог по I разделу'!E3+'II'!CB5+III!BS5+'IV'!EP4+V!AC5</f>
        <v>39</v>
      </c>
      <c r="U4" s="115">
        <f>'итог по I разделу'!F3+'II'!CC5+III!BT5+'IV'!EQ4+V!AD5</f>
        <v>36</v>
      </c>
      <c r="V4" s="115">
        <f>'итог по I разделу'!G3+'II'!CD5+III!BU5+'IV'!ER4+V!AE5</f>
        <v>37</v>
      </c>
      <c r="W4" s="122" t="e">
        <f>Q4/T4</f>
        <v>#DIV/0!</v>
      </c>
      <c r="X4" s="122" t="e">
        <f>R4/U4</f>
        <v>#DIV/0!</v>
      </c>
      <c r="Y4" s="122" t="e">
        <f>S4/V4</f>
        <v>#DIV/0!</v>
      </c>
      <c r="Z4" s="111" t="e">
        <f>RANK(W4,$W$4:$W$133)</f>
        <v>#DIV/0!</v>
      </c>
      <c r="AA4" s="111" t="e">
        <f>RANK(X4,$W$4:$W$133)</f>
        <v>#DIV/0!</v>
      </c>
      <c r="AB4" s="111" t="e">
        <f>RANK(Y4,$W$4:$W$133)</f>
        <v>#DIV/0!</v>
      </c>
    </row>
  </sheetData>
  <sheetProtection selectLockedCells="1" selectUnlockedCells="1"/>
  <mergeCells count="9">
    <mergeCell ref="Z2:AB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="103" zoomScaleNormal="103" zoomScalePageLayoutView="0" workbookViewId="0" topLeftCell="FH1">
      <selection activeCell="AL5" sqref="AL5"/>
    </sheetView>
  </sheetViews>
  <sheetFormatPr defaultColWidth="10.421875" defaultRowHeight="12.75"/>
  <cols>
    <col min="1" max="1" width="18.28125" style="1" customWidth="1"/>
    <col min="2" max="2" width="6.7109375" style="4" customWidth="1"/>
    <col min="3" max="3" width="6.8515625" style="4" customWidth="1"/>
    <col min="4" max="4" width="10.28125" style="3" customWidth="1"/>
    <col min="5" max="5" width="10.140625" style="3" customWidth="1"/>
    <col min="6" max="6" width="4.28125" style="3" customWidth="1"/>
    <col min="7" max="7" width="6.7109375" style="4" customWidth="1"/>
    <col min="8" max="8" width="6.421875" style="4" customWidth="1"/>
    <col min="9" max="9" width="10.00390625" style="3" customWidth="1"/>
    <col min="10" max="10" width="10.140625" style="3" customWidth="1"/>
    <col min="11" max="11" width="4.28125" style="3" customWidth="1"/>
    <col min="12" max="12" width="7.28125" style="4" customWidth="1"/>
    <col min="13" max="13" width="7.140625" style="4" customWidth="1"/>
    <col min="14" max="15" width="9.8515625" style="3" customWidth="1"/>
    <col min="16" max="16" width="4.28125" style="3" customWidth="1"/>
    <col min="17" max="17" width="6.8515625" style="4" customWidth="1"/>
    <col min="18" max="18" width="6.7109375" style="4" customWidth="1"/>
    <col min="19" max="19" width="9.421875" style="3" customWidth="1"/>
    <col min="20" max="20" width="9.57421875" style="3" customWidth="1"/>
    <col min="21" max="21" width="4.28125" style="3" customWidth="1"/>
    <col min="22" max="22" width="7.00390625" style="4" customWidth="1"/>
    <col min="23" max="23" width="6.140625" style="4" customWidth="1"/>
    <col min="24" max="24" width="10.57421875" style="3" customWidth="1"/>
    <col min="25" max="25" width="10.140625" style="3" customWidth="1"/>
    <col min="26" max="26" width="4.28125" style="3" customWidth="1"/>
    <col min="27" max="28" width="6.140625" style="4" customWidth="1"/>
    <col min="29" max="29" width="9.140625" style="3" customWidth="1"/>
    <col min="30" max="30" width="8.7109375" style="3" customWidth="1"/>
    <col min="31" max="31" width="4.28125" style="3" customWidth="1"/>
    <col min="32" max="32" width="6.00390625" style="4" customWidth="1"/>
    <col min="33" max="33" width="6.140625" style="4" customWidth="1"/>
    <col min="34" max="34" width="10.7109375" style="3" customWidth="1"/>
    <col min="35" max="35" width="9.00390625" style="3" customWidth="1"/>
    <col min="36" max="36" width="4.28125" style="3" customWidth="1"/>
    <col min="37" max="37" width="6.140625" style="4" customWidth="1"/>
    <col min="38" max="38" width="6.421875" style="4" customWidth="1"/>
    <col min="39" max="39" width="9.8515625" style="3" customWidth="1"/>
    <col min="40" max="40" width="8.8515625" style="3" customWidth="1"/>
    <col min="41" max="41" width="4.28125" style="3" customWidth="1"/>
    <col min="42" max="42" width="6.57421875" style="4" customWidth="1"/>
    <col min="43" max="43" width="7.00390625" style="4" customWidth="1"/>
    <col min="44" max="44" width="9.00390625" style="3" customWidth="1"/>
    <col min="45" max="45" width="11.00390625" style="3" customWidth="1"/>
    <col min="46" max="46" width="4.28125" style="3" customWidth="1"/>
    <col min="47" max="47" width="6.421875" style="4" customWidth="1"/>
    <col min="48" max="48" width="6.00390625" style="4" customWidth="1"/>
    <col min="49" max="49" width="9.421875" style="3" customWidth="1"/>
    <col min="50" max="50" width="9.140625" style="3" customWidth="1"/>
    <col min="51" max="51" width="4.28125" style="3" customWidth="1"/>
    <col min="52" max="52" width="6.421875" style="4" customWidth="1"/>
    <col min="53" max="53" width="6.00390625" style="4" customWidth="1"/>
    <col min="54" max="54" width="10.421875" style="3" customWidth="1"/>
    <col min="55" max="55" width="10.140625" style="3" customWidth="1"/>
    <col min="56" max="56" width="4.28125" style="3" customWidth="1"/>
    <col min="57" max="57" width="5.7109375" style="4" customWidth="1"/>
    <col min="58" max="58" width="5.8515625" style="4" customWidth="1"/>
    <col min="59" max="59" width="9.140625" style="3" customWidth="1"/>
    <col min="60" max="60" width="8.7109375" style="3" customWidth="1"/>
    <col min="61" max="61" width="4.28125" style="3" customWidth="1"/>
    <col min="62" max="62" width="6.421875" style="4" customWidth="1"/>
    <col min="63" max="63" width="6.00390625" style="4" customWidth="1"/>
    <col min="64" max="64" width="9.00390625" style="3" customWidth="1"/>
    <col min="65" max="65" width="8.8515625" style="3" customWidth="1"/>
    <col min="66" max="66" width="4.28125" style="3" customWidth="1"/>
    <col min="67" max="67" width="6.57421875" style="4" customWidth="1"/>
    <col min="68" max="68" width="6.421875" style="4" customWidth="1"/>
    <col min="69" max="69" width="9.57421875" style="3" customWidth="1"/>
    <col min="70" max="70" width="10.00390625" style="3" customWidth="1"/>
    <col min="71" max="71" width="4.28125" style="3" customWidth="1"/>
    <col min="72" max="73" width="4.28125" style="4" customWidth="1"/>
    <col min="74" max="74" width="10.140625" style="3" customWidth="1"/>
    <col min="75" max="75" width="9.8515625" style="3" customWidth="1"/>
    <col min="76" max="76" width="4.28125" style="3" customWidth="1"/>
    <col min="77" max="77" width="6.57421875" style="4" customWidth="1"/>
    <col min="78" max="78" width="7.00390625" style="4" customWidth="1"/>
    <col min="79" max="79" width="10.57421875" style="3" customWidth="1"/>
    <col min="80" max="80" width="9.8515625" style="3" customWidth="1"/>
    <col min="81" max="81" width="4.28125" style="3" customWidth="1"/>
    <col min="82" max="82" width="5.8515625" style="4" customWidth="1"/>
    <col min="83" max="83" width="5.7109375" style="4" customWidth="1"/>
    <col min="84" max="84" width="10.28125" style="3" customWidth="1"/>
    <col min="85" max="85" width="9.421875" style="3" customWidth="1"/>
    <col min="86" max="86" width="4.28125" style="3" customWidth="1"/>
    <col min="87" max="87" width="6.140625" style="4" customWidth="1"/>
    <col min="88" max="88" width="6.421875" style="4" customWidth="1"/>
    <col min="89" max="89" width="9.00390625" style="3" customWidth="1"/>
    <col min="90" max="90" width="8.8515625" style="3" customWidth="1"/>
    <col min="91" max="91" width="4.28125" style="3" customWidth="1"/>
    <col min="92" max="93" width="6.421875" style="4" customWidth="1"/>
    <col min="94" max="94" width="9.8515625" style="3" customWidth="1"/>
    <col min="95" max="95" width="9.421875" style="3" customWidth="1"/>
    <col min="96" max="96" width="4.28125" style="3" customWidth="1"/>
    <col min="97" max="97" width="6.7109375" style="4" customWidth="1"/>
    <col min="98" max="98" width="6.00390625" style="4" customWidth="1"/>
    <col min="99" max="99" width="9.57421875" style="3" customWidth="1"/>
    <col min="100" max="100" width="9.8515625" style="3" customWidth="1"/>
    <col min="101" max="101" width="4.28125" style="3" customWidth="1"/>
    <col min="102" max="102" width="6.57421875" style="4" customWidth="1"/>
    <col min="103" max="103" width="6.421875" style="4" customWidth="1"/>
    <col min="104" max="104" width="9.421875" style="3" customWidth="1"/>
    <col min="105" max="105" width="9.140625" style="3" customWidth="1"/>
    <col min="106" max="106" width="4.28125" style="3" customWidth="1"/>
    <col min="107" max="108" width="5.8515625" style="4" customWidth="1"/>
    <col min="109" max="109" width="9.28125" style="3" customWidth="1"/>
    <col min="110" max="110" width="8.8515625" style="3" customWidth="1"/>
    <col min="111" max="111" width="4.28125" style="3" customWidth="1"/>
    <col min="112" max="112" width="5.7109375" style="4" customWidth="1"/>
    <col min="113" max="113" width="5.8515625" style="4" customWidth="1"/>
    <col min="114" max="114" width="9.28125" style="3" customWidth="1"/>
    <col min="115" max="115" width="8.8515625" style="3" customWidth="1"/>
    <col min="116" max="116" width="4.28125" style="3" customWidth="1"/>
    <col min="117" max="117" width="6.421875" style="4" customWidth="1"/>
    <col min="118" max="118" width="6.57421875" style="4" customWidth="1"/>
    <col min="119" max="119" width="9.8515625" style="3" customWidth="1"/>
    <col min="120" max="120" width="8.8515625" style="3" customWidth="1"/>
    <col min="121" max="121" width="4.28125" style="3" customWidth="1"/>
    <col min="122" max="122" width="6.421875" style="4" customWidth="1"/>
    <col min="123" max="123" width="6.57421875" style="4" customWidth="1"/>
    <col min="124" max="124" width="10.140625" style="3" customWidth="1"/>
    <col min="125" max="125" width="8.7109375" style="3" customWidth="1"/>
    <col min="126" max="126" width="4.28125" style="3" customWidth="1"/>
    <col min="127" max="127" width="6.00390625" style="4" customWidth="1"/>
    <col min="128" max="128" width="6.57421875" style="4" customWidth="1"/>
    <col min="129" max="129" width="10.00390625" style="3" customWidth="1"/>
    <col min="130" max="130" width="9.8515625" style="3" customWidth="1"/>
    <col min="131" max="131" width="4.28125" style="3" customWidth="1"/>
    <col min="132" max="132" width="6.421875" style="4" customWidth="1"/>
    <col min="133" max="133" width="7.00390625" style="4" customWidth="1"/>
    <col min="134" max="134" width="10.28125" style="3" customWidth="1"/>
    <col min="135" max="135" width="9.8515625" style="3" customWidth="1"/>
    <col min="136" max="136" width="4.28125" style="3" customWidth="1"/>
    <col min="137" max="138" width="6.421875" style="4" customWidth="1"/>
    <col min="139" max="139" width="9.00390625" style="3" customWidth="1"/>
    <col min="140" max="140" width="10.00390625" style="3" customWidth="1"/>
    <col min="141" max="141" width="3.7109375" style="3" customWidth="1"/>
    <col min="142" max="142" width="7.57421875" style="4" customWidth="1"/>
    <col min="143" max="143" width="6.8515625" style="4" customWidth="1"/>
    <col min="144" max="144" width="10.28125" style="3" customWidth="1"/>
    <col min="145" max="145" width="10.00390625" style="3" customWidth="1"/>
    <col min="146" max="146" width="3.7109375" style="3" customWidth="1"/>
    <col min="147" max="147" width="6.00390625" style="4" customWidth="1"/>
    <col min="148" max="148" width="6.57421875" style="4" customWidth="1"/>
    <col min="149" max="149" width="9.421875" style="3" customWidth="1"/>
    <col min="150" max="150" width="8.8515625" style="3" customWidth="1"/>
    <col min="151" max="151" width="3.8515625" style="3" customWidth="1"/>
    <col min="152" max="152" width="6.8515625" style="4" customWidth="1"/>
    <col min="153" max="153" width="6.00390625" style="4" customWidth="1"/>
    <col min="154" max="154" width="9.28125" style="3" customWidth="1"/>
    <col min="155" max="155" width="8.7109375" style="3" customWidth="1"/>
    <col min="156" max="156" width="4.57421875" style="3" customWidth="1"/>
    <col min="157" max="157" width="5.7109375" style="4" customWidth="1"/>
    <col min="158" max="158" width="5.57421875" style="4" customWidth="1"/>
    <col min="159" max="159" width="9.8515625" style="3" customWidth="1"/>
    <col min="160" max="160" width="9.28125" style="3" customWidth="1"/>
    <col min="161" max="161" width="4.7109375" style="3" customWidth="1"/>
    <col min="162" max="162" width="5.8515625" style="4" customWidth="1"/>
    <col min="163" max="163" width="5.7109375" style="4" customWidth="1"/>
    <col min="164" max="164" width="9.00390625" style="3" customWidth="1"/>
    <col min="165" max="165" width="8.8515625" style="3" customWidth="1"/>
    <col min="166" max="166" width="4.140625" style="3" customWidth="1"/>
    <col min="167" max="167" width="6.00390625" style="4" customWidth="1"/>
    <col min="168" max="168" width="6.57421875" style="4" customWidth="1"/>
    <col min="169" max="169" width="10.140625" style="3" customWidth="1"/>
    <col min="170" max="170" width="9.00390625" style="3" customWidth="1"/>
    <col min="171" max="171" width="3.8515625" style="3" customWidth="1"/>
    <col min="172" max="172" width="5.421875" style="4" customWidth="1"/>
    <col min="173" max="173" width="6.421875" style="4" customWidth="1"/>
    <col min="174" max="174" width="9.00390625" style="3" customWidth="1"/>
    <col min="175" max="175" width="9.421875" style="3" customWidth="1"/>
    <col min="176" max="176" width="3.421875" style="3" customWidth="1"/>
    <col min="177" max="177" width="6.8515625" style="4" customWidth="1"/>
    <col min="178" max="178" width="5.8515625" style="4" customWidth="1"/>
    <col min="179" max="180" width="9.28125" style="3" customWidth="1"/>
    <col min="181" max="181" width="3.8515625" style="3" customWidth="1"/>
  </cols>
  <sheetData>
    <row r="1" spans="1:97" ht="18.75">
      <c r="A1" s="5" t="s">
        <v>0</v>
      </c>
      <c r="AU1" s="41"/>
      <c r="AV1" s="41"/>
      <c r="AW1" s="42"/>
      <c r="AX1" s="42"/>
      <c r="AY1" s="42"/>
      <c r="AZ1" s="41"/>
      <c r="BA1" s="41"/>
      <c r="BB1" s="42"/>
      <c r="BC1" s="42"/>
      <c r="BD1" s="42"/>
      <c r="BE1" s="41"/>
      <c r="BF1" s="41"/>
      <c r="BG1" s="42"/>
      <c r="BH1" s="42"/>
      <c r="BI1" s="42"/>
      <c r="BJ1" s="41"/>
      <c r="BK1" s="41"/>
      <c r="BL1" s="42"/>
      <c r="BM1" s="42"/>
      <c r="BN1" s="42"/>
      <c r="BO1" s="41"/>
      <c r="BP1" s="41"/>
      <c r="BQ1" s="42"/>
      <c r="BR1" s="42"/>
      <c r="BS1" s="42"/>
      <c r="BT1" s="41"/>
      <c r="BU1" s="41"/>
      <c r="BV1" s="42"/>
      <c r="BW1" s="42"/>
      <c r="BX1" s="42"/>
      <c r="BY1" s="41"/>
      <c r="BZ1" s="41"/>
      <c r="CA1" s="42"/>
      <c r="CB1" s="42"/>
      <c r="CC1" s="42"/>
      <c r="CD1" s="41"/>
      <c r="CE1" s="41"/>
      <c r="CF1" s="42"/>
      <c r="CG1" s="42"/>
      <c r="CH1" s="42"/>
      <c r="CI1" s="41"/>
      <c r="CJ1" s="41"/>
      <c r="CK1" s="42"/>
      <c r="CL1" s="42"/>
      <c r="CM1" s="42"/>
      <c r="CN1" s="41"/>
      <c r="CO1" s="41"/>
      <c r="CP1" s="42"/>
      <c r="CQ1" s="42"/>
      <c r="CR1" s="42"/>
      <c r="CS1" s="41"/>
    </row>
    <row r="2" spans="1:181" ht="241.5" customHeight="1">
      <c r="A2" s="43" t="s">
        <v>1</v>
      </c>
      <c r="B2" s="44" t="s">
        <v>31</v>
      </c>
      <c r="C2" s="44" t="s">
        <v>32</v>
      </c>
      <c r="D2" s="45" t="s">
        <v>33</v>
      </c>
      <c r="E2" s="46" t="s">
        <v>34</v>
      </c>
      <c r="F2" s="46" t="s">
        <v>6</v>
      </c>
      <c r="G2" s="44" t="s">
        <v>31</v>
      </c>
      <c r="H2" s="44" t="s">
        <v>32</v>
      </c>
      <c r="I2" s="45" t="s">
        <v>33</v>
      </c>
      <c r="J2" s="46" t="s">
        <v>34</v>
      </c>
      <c r="K2" s="46" t="s">
        <v>6</v>
      </c>
      <c r="L2" s="44" t="s">
        <v>31</v>
      </c>
      <c r="M2" s="44" t="s">
        <v>32</v>
      </c>
      <c r="N2" s="45" t="s">
        <v>33</v>
      </c>
      <c r="O2" s="46" t="s">
        <v>34</v>
      </c>
      <c r="P2" s="46" t="s">
        <v>6</v>
      </c>
      <c r="Q2" s="44" t="s">
        <v>35</v>
      </c>
      <c r="R2" s="44" t="s">
        <v>36</v>
      </c>
      <c r="S2" s="45" t="s">
        <v>33</v>
      </c>
      <c r="T2" s="46" t="s">
        <v>37</v>
      </c>
      <c r="U2" s="46" t="s">
        <v>6</v>
      </c>
      <c r="V2" s="44" t="s">
        <v>35</v>
      </c>
      <c r="W2" s="44" t="s">
        <v>36</v>
      </c>
      <c r="X2" s="45" t="s">
        <v>33</v>
      </c>
      <c r="Y2" s="46" t="s">
        <v>37</v>
      </c>
      <c r="Z2" s="46" t="s">
        <v>6</v>
      </c>
      <c r="AA2" s="44" t="s">
        <v>35</v>
      </c>
      <c r="AB2" s="44" t="s">
        <v>36</v>
      </c>
      <c r="AC2" s="45" t="s">
        <v>33</v>
      </c>
      <c r="AD2" s="46" t="s">
        <v>37</v>
      </c>
      <c r="AE2" s="46" t="s">
        <v>6</v>
      </c>
      <c r="AF2" s="44" t="s">
        <v>38</v>
      </c>
      <c r="AG2" s="44" t="s">
        <v>39</v>
      </c>
      <c r="AH2" s="45" t="s">
        <v>33</v>
      </c>
      <c r="AI2" s="46" t="s">
        <v>40</v>
      </c>
      <c r="AJ2" s="46" t="s">
        <v>6</v>
      </c>
      <c r="AK2" s="44" t="s">
        <v>38</v>
      </c>
      <c r="AL2" s="44" t="s">
        <v>41</v>
      </c>
      <c r="AM2" s="45" t="s">
        <v>33</v>
      </c>
      <c r="AN2" s="46" t="s">
        <v>40</v>
      </c>
      <c r="AO2" s="46" t="s">
        <v>6</v>
      </c>
      <c r="AP2" s="44" t="s">
        <v>38</v>
      </c>
      <c r="AQ2" s="44" t="s">
        <v>39</v>
      </c>
      <c r="AR2" s="45" t="s">
        <v>33</v>
      </c>
      <c r="AS2" s="46" t="s">
        <v>40</v>
      </c>
      <c r="AT2" s="46" t="s">
        <v>6</v>
      </c>
      <c r="AU2" s="44" t="s">
        <v>42</v>
      </c>
      <c r="AV2" s="44" t="s">
        <v>43</v>
      </c>
      <c r="AW2" s="45" t="s">
        <v>33</v>
      </c>
      <c r="AX2" s="46" t="s">
        <v>44</v>
      </c>
      <c r="AY2" s="46" t="s">
        <v>6</v>
      </c>
      <c r="AZ2" s="44" t="s">
        <v>42</v>
      </c>
      <c r="BA2" s="44" t="s">
        <v>43</v>
      </c>
      <c r="BB2" s="45" t="s">
        <v>33</v>
      </c>
      <c r="BC2" s="46" t="s">
        <v>44</v>
      </c>
      <c r="BD2" s="46" t="s">
        <v>6</v>
      </c>
      <c r="BE2" s="44" t="s">
        <v>42</v>
      </c>
      <c r="BF2" s="44" t="s">
        <v>43</v>
      </c>
      <c r="BG2" s="45" t="s">
        <v>33</v>
      </c>
      <c r="BH2" s="46" t="s">
        <v>44</v>
      </c>
      <c r="BI2" s="46" t="s">
        <v>6</v>
      </c>
      <c r="BJ2" s="44" t="s">
        <v>45</v>
      </c>
      <c r="BK2" s="44" t="s">
        <v>46</v>
      </c>
      <c r="BL2" s="45" t="s">
        <v>33</v>
      </c>
      <c r="BM2" s="46" t="s">
        <v>47</v>
      </c>
      <c r="BN2" s="46" t="s">
        <v>6</v>
      </c>
      <c r="BO2" s="44" t="s">
        <v>45</v>
      </c>
      <c r="BP2" s="44" t="s">
        <v>46</v>
      </c>
      <c r="BQ2" s="45" t="s">
        <v>33</v>
      </c>
      <c r="BR2" s="46" t="s">
        <v>47</v>
      </c>
      <c r="BS2" s="46" t="s">
        <v>6</v>
      </c>
      <c r="BT2" s="44" t="s">
        <v>45</v>
      </c>
      <c r="BU2" s="44" t="s">
        <v>46</v>
      </c>
      <c r="BV2" s="45" t="s">
        <v>33</v>
      </c>
      <c r="BW2" s="46" t="s">
        <v>47</v>
      </c>
      <c r="BX2" s="46" t="s">
        <v>6</v>
      </c>
      <c r="BY2" s="44" t="s">
        <v>48</v>
      </c>
      <c r="BZ2" s="44" t="s">
        <v>49</v>
      </c>
      <c r="CA2" s="45" t="s">
        <v>33</v>
      </c>
      <c r="CB2" s="46" t="s">
        <v>50</v>
      </c>
      <c r="CC2" s="46" t="s">
        <v>6</v>
      </c>
      <c r="CD2" s="44" t="s">
        <v>48</v>
      </c>
      <c r="CE2" s="44" t="s">
        <v>49</v>
      </c>
      <c r="CF2" s="45" t="s">
        <v>33</v>
      </c>
      <c r="CG2" s="46" t="s">
        <v>50</v>
      </c>
      <c r="CH2" s="46" t="s">
        <v>6</v>
      </c>
      <c r="CI2" s="44" t="s">
        <v>48</v>
      </c>
      <c r="CJ2" s="44" t="s">
        <v>49</v>
      </c>
      <c r="CK2" s="45" t="s">
        <v>33</v>
      </c>
      <c r="CL2" s="46" t="s">
        <v>50</v>
      </c>
      <c r="CM2" s="46" t="s">
        <v>6</v>
      </c>
      <c r="CN2" s="44" t="s">
        <v>51</v>
      </c>
      <c r="CO2" s="44" t="s">
        <v>52</v>
      </c>
      <c r="CP2" s="45" t="s">
        <v>33</v>
      </c>
      <c r="CQ2" s="46" t="s">
        <v>53</v>
      </c>
      <c r="CR2" s="46" t="s">
        <v>6</v>
      </c>
      <c r="CS2" s="44" t="s">
        <v>51</v>
      </c>
      <c r="CT2" s="44" t="s">
        <v>52</v>
      </c>
      <c r="CU2" s="45" t="s">
        <v>33</v>
      </c>
      <c r="CV2" s="46" t="s">
        <v>53</v>
      </c>
      <c r="CW2" s="46" t="s">
        <v>6</v>
      </c>
      <c r="CX2" s="44" t="s">
        <v>51</v>
      </c>
      <c r="CY2" s="44" t="s">
        <v>52</v>
      </c>
      <c r="CZ2" s="45" t="s">
        <v>33</v>
      </c>
      <c r="DA2" s="46" t="s">
        <v>53</v>
      </c>
      <c r="DB2" s="46" t="s">
        <v>6</v>
      </c>
      <c r="DC2" s="44" t="s">
        <v>54</v>
      </c>
      <c r="DD2" s="44" t="s">
        <v>55</v>
      </c>
      <c r="DE2" s="45" t="s">
        <v>33</v>
      </c>
      <c r="DF2" s="46" t="s">
        <v>56</v>
      </c>
      <c r="DG2" s="46" t="s">
        <v>6</v>
      </c>
      <c r="DH2" s="44" t="s">
        <v>54</v>
      </c>
      <c r="DI2" s="44" t="s">
        <v>55</v>
      </c>
      <c r="DJ2" s="45" t="s">
        <v>33</v>
      </c>
      <c r="DK2" s="46" t="s">
        <v>56</v>
      </c>
      <c r="DL2" s="46" t="s">
        <v>6</v>
      </c>
      <c r="DM2" s="44" t="s">
        <v>54</v>
      </c>
      <c r="DN2" s="44" t="s">
        <v>55</v>
      </c>
      <c r="DO2" s="45" t="s">
        <v>33</v>
      </c>
      <c r="DP2" s="46" t="s">
        <v>56</v>
      </c>
      <c r="DQ2" s="46" t="s">
        <v>6</v>
      </c>
      <c r="DR2" s="44" t="s">
        <v>57</v>
      </c>
      <c r="DS2" s="44" t="s">
        <v>58</v>
      </c>
      <c r="DT2" s="45" t="s">
        <v>33</v>
      </c>
      <c r="DU2" s="46" t="s">
        <v>59</v>
      </c>
      <c r="DV2" s="46" t="s">
        <v>6</v>
      </c>
      <c r="DW2" s="44" t="s">
        <v>57</v>
      </c>
      <c r="DX2" s="44" t="s">
        <v>58</v>
      </c>
      <c r="DY2" s="45" t="s">
        <v>33</v>
      </c>
      <c r="DZ2" s="46" t="s">
        <v>59</v>
      </c>
      <c r="EA2" s="46" t="s">
        <v>6</v>
      </c>
      <c r="EB2" s="44" t="s">
        <v>57</v>
      </c>
      <c r="EC2" s="44" t="s">
        <v>58</v>
      </c>
      <c r="ED2" s="45" t="s">
        <v>33</v>
      </c>
      <c r="EE2" s="46" t="s">
        <v>59</v>
      </c>
      <c r="EF2" s="46" t="s">
        <v>6</v>
      </c>
      <c r="EG2" s="44" t="s">
        <v>60</v>
      </c>
      <c r="EH2" s="44" t="s">
        <v>61</v>
      </c>
      <c r="EI2" s="45" t="s">
        <v>33</v>
      </c>
      <c r="EJ2" s="46" t="s">
        <v>62</v>
      </c>
      <c r="EK2" s="46" t="s">
        <v>6</v>
      </c>
      <c r="EL2" s="44" t="s">
        <v>60</v>
      </c>
      <c r="EM2" s="44" t="s">
        <v>61</v>
      </c>
      <c r="EN2" s="45" t="s">
        <v>33</v>
      </c>
      <c r="EO2" s="46" t="s">
        <v>62</v>
      </c>
      <c r="EP2" s="46" t="s">
        <v>6</v>
      </c>
      <c r="EQ2" s="44" t="s">
        <v>60</v>
      </c>
      <c r="ER2" s="44" t="s">
        <v>61</v>
      </c>
      <c r="ES2" s="45" t="s">
        <v>33</v>
      </c>
      <c r="ET2" s="46" t="s">
        <v>62</v>
      </c>
      <c r="EU2" s="46" t="s">
        <v>6</v>
      </c>
      <c r="EV2" s="44" t="s">
        <v>63</v>
      </c>
      <c r="EW2" s="44" t="s">
        <v>64</v>
      </c>
      <c r="EX2" s="45" t="s">
        <v>33</v>
      </c>
      <c r="EY2" s="46" t="s">
        <v>65</v>
      </c>
      <c r="EZ2" s="46" t="s">
        <v>6</v>
      </c>
      <c r="FA2" s="44" t="s">
        <v>63</v>
      </c>
      <c r="FB2" s="44" t="s">
        <v>64</v>
      </c>
      <c r="FC2" s="45" t="s">
        <v>33</v>
      </c>
      <c r="FD2" s="46" t="s">
        <v>65</v>
      </c>
      <c r="FE2" s="46" t="s">
        <v>6</v>
      </c>
      <c r="FF2" s="44" t="s">
        <v>63</v>
      </c>
      <c r="FG2" s="44" t="s">
        <v>64</v>
      </c>
      <c r="FH2" s="45" t="s">
        <v>33</v>
      </c>
      <c r="FI2" s="46" t="s">
        <v>65</v>
      </c>
      <c r="FJ2" s="46" t="s">
        <v>6</v>
      </c>
      <c r="FK2" s="44" t="s">
        <v>66</v>
      </c>
      <c r="FL2" s="44" t="s">
        <v>67</v>
      </c>
      <c r="FM2" s="45" t="s">
        <v>33</v>
      </c>
      <c r="FN2" s="46" t="s">
        <v>68</v>
      </c>
      <c r="FO2" s="46" t="s">
        <v>6</v>
      </c>
      <c r="FP2" s="44" t="s">
        <v>66</v>
      </c>
      <c r="FQ2" s="44" t="s">
        <v>67</v>
      </c>
      <c r="FR2" s="45" t="s">
        <v>33</v>
      </c>
      <c r="FS2" s="46" t="s">
        <v>68</v>
      </c>
      <c r="FT2" s="46" t="s">
        <v>6</v>
      </c>
      <c r="FU2" s="44" t="s">
        <v>66</v>
      </c>
      <c r="FV2" s="44" t="s">
        <v>67</v>
      </c>
      <c r="FW2" s="45" t="s">
        <v>33</v>
      </c>
      <c r="FX2" s="46" t="s">
        <v>68</v>
      </c>
      <c r="FY2" s="46" t="s">
        <v>6</v>
      </c>
    </row>
    <row r="3" spans="1:256" s="48" customFormat="1" ht="15" customHeight="1">
      <c r="A3" s="47"/>
      <c r="B3" s="126">
        <v>10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7" customFormat="1" ht="17.25" customHeight="1">
      <c r="A4" s="16"/>
      <c r="B4" s="123" t="s">
        <v>27</v>
      </c>
      <c r="C4" s="123"/>
      <c r="D4" s="123"/>
      <c r="E4" s="123"/>
      <c r="F4" s="123"/>
      <c r="G4" s="123" t="s">
        <v>28</v>
      </c>
      <c r="H4" s="123"/>
      <c r="I4" s="123"/>
      <c r="J4" s="123"/>
      <c r="K4" s="123"/>
      <c r="L4" s="123" t="s">
        <v>29</v>
      </c>
      <c r="M4" s="123"/>
      <c r="N4" s="123"/>
      <c r="O4" s="123"/>
      <c r="P4" s="123"/>
      <c r="Q4" s="123" t="s">
        <v>27</v>
      </c>
      <c r="R4" s="123"/>
      <c r="S4" s="123"/>
      <c r="T4" s="123"/>
      <c r="U4" s="123"/>
      <c r="V4" s="123" t="s">
        <v>28</v>
      </c>
      <c r="W4" s="123"/>
      <c r="X4" s="123"/>
      <c r="Y4" s="123"/>
      <c r="Z4" s="123"/>
      <c r="AA4" s="123" t="s">
        <v>29</v>
      </c>
      <c r="AB4" s="123"/>
      <c r="AC4" s="123"/>
      <c r="AD4" s="123"/>
      <c r="AE4" s="123"/>
      <c r="AF4" s="123" t="s">
        <v>27</v>
      </c>
      <c r="AG4" s="123"/>
      <c r="AH4" s="123"/>
      <c r="AI4" s="123"/>
      <c r="AJ4" s="123"/>
      <c r="AK4" s="123" t="s">
        <v>28</v>
      </c>
      <c r="AL4" s="123"/>
      <c r="AM4" s="123"/>
      <c r="AN4" s="123"/>
      <c r="AO4" s="123"/>
      <c r="AP4" s="123" t="s">
        <v>29</v>
      </c>
      <c r="AQ4" s="123"/>
      <c r="AR4" s="123"/>
      <c r="AS4" s="123"/>
      <c r="AT4" s="123"/>
      <c r="AU4" s="123" t="s">
        <v>27</v>
      </c>
      <c r="AV4" s="123"/>
      <c r="AW4" s="123"/>
      <c r="AX4" s="123"/>
      <c r="AY4" s="123"/>
      <c r="AZ4" s="123" t="s">
        <v>28</v>
      </c>
      <c r="BA4" s="123"/>
      <c r="BB4" s="123"/>
      <c r="BC4" s="123"/>
      <c r="BD4" s="123"/>
      <c r="BE4" s="123" t="s">
        <v>29</v>
      </c>
      <c r="BF4" s="123"/>
      <c r="BG4" s="123"/>
      <c r="BH4" s="123"/>
      <c r="BI4" s="123"/>
      <c r="BJ4" s="123" t="s">
        <v>27</v>
      </c>
      <c r="BK4" s="123"/>
      <c r="BL4" s="123"/>
      <c r="BM4" s="123"/>
      <c r="BN4" s="123"/>
      <c r="BO4" s="123" t="s">
        <v>28</v>
      </c>
      <c r="BP4" s="123"/>
      <c r="BQ4" s="123"/>
      <c r="BR4" s="123"/>
      <c r="BS4" s="123"/>
      <c r="BT4" s="123" t="s">
        <v>29</v>
      </c>
      <c r="BU4" s="123"/>
      <c r="BV4" s="123"/>
      <c r="BW4" s="123"/>
      <c r="BX4" s="123"/>
      <c r="BY4" s="123" t="s">
        <v>27</v>
      </c>
      <c r="BZ4" s="123"/>
      <c r="CA4" s="123"/>
      <c r="CB4" s="123"/>
      <c r="CC4" s="123"/>
      <c r="CD4" s="123" t="s">
        <v>28</v>
      </c>
      <c r="CE4" s="123"/>
      <c r="CF4" s="123"/>
      <c r="CG4" s="123"/>
      <c r="CH4" s="123"/>
      <c r="CI4" s="123" t="s">
        <v>29</v>
      </c>
      <c r="CJ4" s="123"/>
      <c r="CK4" s="123"/>
      <c r="CL4" s="123"/>
      <c r="CM4" s="123"/>
      <c r="CN4" s="123" t="s">
        <v>27</v>
      </c>
      <c r="CO4" s="123"/>
      <c r="CP4" s="123"/>
      <c r="CQ4" s="123"/>
      <c r="CR4" s="123"/>
      <c r="CS4" s="123" t="s">
        <v>28</v>
      </c>
      <c r="CT4" s="123"/>
      <c r="CU4" s="123"/>
      <c r="CV4" s="123"/>
      <c r="CW4" s="123"/>
      <c r="CX4" s="123" t="s">
        <v>29</v>
      </c>
      <c r="CY4" s="123"/>
      <c r="CZ4" s="123"/>
      <c r="DA4" s="123"/>
      <c r="DB4" s="123"/>
      <c r="DC4" s="123" t="s">
        <v>27</v>
      </c>
      <c r="DD4" s="123"/>
      <c r="DE4" s="123"/>
      <c r="DF4" s="123"/>
      <c r="DG4" s="123"/>
      <c r="DH4" s="123" t="s">
        <v>28</v>
      </c>
      <c r="DI4" s="123"/>
      <c r="DJ4" s="123"/>
      <c r="DK4" s="123"/>
      <c r="DL4" s="123"/>
      <c r="DM4" s="123" t="s">
        <v>29</v>
      </c>
      <c r="DN4" s="123"/>
      <c r="DO4" s="123"/>
      <c r="DP4" s="123"/>
      <c r="DQ4" s="123"/>
      <c r="DR4" s="123" t="s">
        <v>27</v>
      </c>
      <c r="DS4" s="123"/>
      <c r="DT4" s="123"/>
      <c r="DU4" s="123"/>
      <c r="DV4" s="123"/>
      <c r="DW4" s="123" t="s">
        <v>28</v>
      </c>
      <c r="DX4" s="123"/>
      <c r="DY4" s="123"/>
      <c r="DZ4" s="123"/>
      <c r="EA4" s="123"/>
      <c r="EB4" s="123" t="s">
        <v>29</v>
      </c>
      <c r="EC4" s="123"/>
      <c r="ED4" s="123"/>
      <c r="EE4" s="123"/>
      <c r="EF4" s="123"/>
      <c r="EG4" s="123" t="s">
        <v>27</v>
      </c>
      <c r="EH4" s="123"/>
      <c r="EI4" s="123"/>
      <c r="EJ4" s="123"/>
      <c r="EK4" s="123"/>
      <c r="EL4" s="123" t="s">
        <v>28</v>
      </c>
      <c r="EM4" s="123"/>
      <c r="EN4" s="123"/>
      <c r="EO4" s="123"/>
      <c r="EP4" s="123"/>
      <c r="EQ4" s="123" t="s">
        <v>29</v>
      </c>
      <c r="ER4" s="123"/>
      <c r="ES4" s="123"/>
      <c r="ET4" s="123"/>
      <c r="EU4" s="123"/>
      <c r="EV4" s="123" t="s">
        <v>27</v>
      </c>
      <c r="EW4" s="123"/>
      <c r="EX4" s="123"/>
      <c r="EY4" s="123"/>
      <c r="EZ4" s="123"/>
      <c r="FA4" s="123" t="s">
        <v>28</v>
      </c>
      <c r="FB4" s="123"/>
      <c r="FC4" s="123"/>
      <c r="FD4" s="123"/>
      <c r="FE4" s="123"/>
      <c r="FF4" s="123" t="s">
        <v>29</v>
      </c>
      <c r="FG4" s="123"/>
      <c r="FH4" s="123"/>
      <c r="FI4" s="123"/>
      <c r="FJ4" s="123"/>
      <c r="FK4" s="123" t="s">
        <v>27</v>
      </c>
      <c r="FL4" s="123"/>
      <c r="FM4" s="123"/>
      <c r="FN4" s="123"/>
      <c r="FO4" s="123"/>
      <c r="FP4" s="123" t="s">
        <v>28</v>
      </c>
      <c r="FQ4" s="123"/>
      <c r="FR4" s="123"/>
      <c r="FS4" s="123"/>
      <c r="FT4" s="123"/>
      <c r="FU4" s="123" t="s">
        <v>29</v>
      </c>
      <c r="FV4" s="123"/>
      <c r="FW4" s="123"/>
      <c r="FX4" s="123"/>
      <c r="FY4" s="123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181" s="1" customFormat="1" ht="12.75">
      <c r="A5" s="50" t="s">
        <v>30</v>
      </c>
      <c r="B5" s="51">
        <v>41</v>
      </c>
      <c r="C5" s="51">
        <v>35</v>
      </c>
      <c r="D5" s="28">
        <f>C5/B5</f>
        <v>0.8536585365853658</v>
      </c>
      <c r="E5" s="25" t="e">
        <f>(D5-MIN(D$4:D$132))/((MAX(D$4:D$132))-MIN(D$4:D$132))</f>
        <v>#DIV/0!</v>
      </c>
      <c r="F5" s="26">
        <f>IF(ISNUMBER(D5),1,0)</f>
        <v>1</v>
      </c>
      <c r="G5" s="51">
        <v>53</v>
      </c>
      <c r="H5" s="51">
        <v>53</v>
      </c>
      <c r="I5" s="28">
        <f>H5/G5</f>
        <v>1</v>
      </c>
      <c r="J5" s="25" t="e">
        <f>(I5-MIN(I$4:I$132))/((MAX(I$4:I$132))-MIN(I$4:I$132))</f>
        <v>#DIV/0!</v>
      </c>
      <c r="K5" s="26">
        <f>IF(ISNUMBER(I5),1,0)</f>
        <v>1</v>
      </c>
      <c r="L5" s="51">
        <v>60</v>
      </c>
      <c r="M5" s="51">
        <v>55</v>
      </c>
      <c r="N5" s="28">
        <f>M5/L5</f>
        <v>0.9166666666666666</v>
      </c>
      <c r="O5" s="25" t="e">
        <f>(N5-MIN(N$4:N$132))/((MAX(N$4:N$132))-MIN(N$4:N$132))</f>
        <v>#DIV/0!</v>
      </c>
      <c r="P5" s="26">
        <f>IF(ISNUMBER(N5),1,0)</f>
        <v>1</v>
      </c>
      <c r="Q5" s="51">
        <v>41</v>
      </c>
      <c r="R5" s="51">
        <v>35</v>
      </c>
      <c r="S5" s="28">
        <f>R5/Q5</f>
        <v>0.8536585365853658</v>
      </c>
      <c r="T5" s="25" t="e">
        <f>(S5-MIN(S$4:S$132))/((MAX(S$4:S$132))-MIN(S$4:S$132))</f>
        <v>#DIV/0!</v>
      </c>
      <c r="U5" s="26">
        <f>IF(ISNUMBER(S5),1,0)</f>
        <v>1</v>
      </c>
      <c r="V5" s="51">
        <v>53</v>
      </c>
      <c r="W5" s="51">
        <v>52</v>
      </c>
      <c r="X5" s="28">
        <f>W5/V5</f>
        <v>0.9811320754716981</v>
      </c>
      <c r="Y5" s="25" t="e">
        <f>(X5-MIN(X$4:X$132))/((MAX(X$4:X$132))-MIN(X$4:X$132))</f>
        <v>#DIV/0!</v>
      </c>
      <c r="Z5" s="26">
        <f>IF(ISNUMBER(X5),1,0)</f>
        <v>1</v>
      </c>
      <c r="AA5" s="51">
        <v>60</v>
      </c>
      <c r="AB5" s="51">
        <v>58</v>
      </c>
      <c r="AC5" s="28">
        <f>AB5/AA5</f>
        <v>0.9666666666666667</v>
      </c>
      <c r="AD5" s="25" t="e">
        <f>(AC5-MIN(AC$4:AC$132))/((MAX(AC$4:AC$132))-MIN(AC$4:AC$132))</f>
        <v>#DIV/0!</v>
      </c>
      <c r="AE5" s="26">
        <f>IF(ISNUMBER(AC5),1,0)</f>
        <v>1</v>
      </c>
      <c r="AF5" s="51"/>
      <c r="AG5" s="51"/>
      <c r="AH5" s="28" t="e">
        <f>AG5/AF5</f>
        <v>#DIV/0!</v>
      </c>
      <c r="AI5" s="25" t="e">
        <f>(AH5-MIN(AH$4:AH$132))/((MAX(AH$4:AH$132))-MIN(AH$4:AH$132))</f>
        <v>#DIV/0!</v>
      </c>
      <c r="AJ5" s="26">
        <f>IF(ISNUMBER(AH5),1,0)</f>
        <v>0</v>
      </c>
      <c r="AK5" s="51">
        <v>7</v>
      </c>
      <c r="AL5" s="51">
        <v>7</v>
      </c>
      <c r="AM5" s="28">
        <f>AL5/AK5</f>
        <v>1</v>
      </c>
      <c r="AN5" s="25" t="e">
        <f>(AM5-MIN(AM$4:AM$132))/((MAX(AM$4:AM$132))-MIN(AM$4:AM$132))</f>
        <v>#DIV/0!</v>
      </c>
      <c r="AO5" s="26">
        <f>IF(ISNUMBER(AM5),1,0)</f>
        <v>1</v>
      </c>
      <c r="AP5" s="51">
        <v>2</v>
      </c>
      <c r="AQ5" s="51">
        <v>2</v>
      </c>
      <c r="AR5" s="28">
        <f>AQ5/AP5</f>
        <v>1</v>
      </c>
      <c r="AS5" s="25" t="e">
        <f>(AR5-MIN(AR$4:AR$132))/((MAX(AR$4:AR$132))-MIN(AR$4:AR$132))</f>
        <v>#DIV/0!</v>
      </c>
      <c r="AT5" s="26">
        <f>IF(ISNUMBER(AR5),1,0)</f>
        <v>1</v>
      </c>
      <c r="AU5" s="51">
        <v>7</v>
      </c>
      <c r="AV5" s="51">
        <v>6</v>
      </c>
      <c r="AW5" s="28">
        <f>AV5/AU5</f>
        <v>0.8571428571428571</v>
      </c>
      <c r="AX5" s="25" t="e">
        <f>(AW5-MIN(AW$4:AW$132))/((MAX(AW$4:AW$132))-MIN(AW$4:AW$132))</f>
        <v>#DIV/0!</v>
      </c>
      <c r="AY5" s="26">
        <f>IF(ISNUMBER(AW5),1,0)</f>
        <v>1</v>
      </c>
      <c r="AZ5" s="51"/>
      <c r="BA5" s="51"/>
      <c r="BB5" s="28" t="e">
        <f>BA5/AZ5</f>
        <v>#DIV/0!</v>
      </c>
      <c r="BC5" s="25" t="e">
        <f>(BB5-MIN(BB$4:BB$132))/((MAX(BB$4:BB$132))-MIN(BB$4:BB$132))</f>
        <v>#DIV/0!</v>
      </c>
      <c r="BD5" s="26">
        <f>IF(ISNUMBER(BB5),1,0)</f>
        <v>0</v>
      </c>
      <c r="BE5" s="51">
        <v>11</v>
      </c>
      <c r="BF5" s="51">
        <v>11</v>
      </c>
      <c r="BG5" s="28">
        <f>BF5/BE5</f>
        <v>1</v>
      </c>
      <c r="BH5" s="25" t="e">
        <f>(BG5-MIN(BG$4:BG$132))/((MAX(BG$4:BG$132))-MIN(BG$4:BG$132))</f>
        <v>#DIV/0!</v>
      </c>
      <c r="BI5" s="26">
        <f>IF(ISNUMBER(BG5),1,0)</f>
        <v>1</v>
      </c>
      <c r="BJ5" s="51">
        <v>6</v>
      </c>
      <c r="BK5" s="51">
        <v>6</v>
      </c>
      <c r="BL5" s="28">
        <f>BK5/BJ5</f>
        <v>1</v>
      </c>
      <c r="BM5" s="25" t="e">
        <f>(BL5-MIN(BL$4:BL$132))/((MAX(BL$4:BL$132))-MIN(BL$4:BL$132))</f>
        <v>#DIV/0!</v>
      </c>
      <c r="BN5" s="26">
        <f>IF(ISNUMBER(BL5),1,0)</f>
        <v>1</v>
      </c>
      <c r="BO5" s="51">
        <v>28</v>
      </c>
      <c r="BP5" s="51">
        <v>28</v>
      </c>
      <c r="BQ5" s="28">
        <f>BP5/BO5</f>
        <v>1</v>
      </c>
      <c r="BR5" s="25" t="e">
        <f>(BQ5-MIN(BQ$4:BQ$132))/((MAX(BQ$4:BQ$132))-MIN(BQ$4:BQ$132))</f>
        <v>#DIV/0!</v>
      </c>
      <c r="BS5" s="26">
        <f>IF(ISNUMBER(BQ5),1,0)</f>
        <v>1</v>
      </c>
      <c r="BT5" s="51">
        <v>15</v>
      </c>
      <c r="BU5" s="51">
        <v>15</v>
      </c>
      <c r="BV5" s="28">
        <f>BU5/BT5</f>
        <v>1</v>
      </c>
      <c r="BW5" s="25" t="e">
        <f>(BV5-MIN(BV$4:BV$132))/((MAX(BV$4:BV$132))-MIN(BV$4:BV$132))</f>
        <v>#DIV/0!</v>
      </c>
      <c r="BX5" s="26">
        <f>IF(ISNUMBER(BV5),1,0)</f>
        <v>1</v>
      </c>
      <c r="BY5" s="51">
        <v>1</v>
      </c>
      <c r="BZ5" s="51">
        <v>1</v>
      </c>
      <c r="CA5" s="28">
        <f>BZ5/BY5</f>
        <v>1</v>
      </c>
      <c r="CB5" s="25" t="e">
        <f>(CA5-MIN(CA$4:CA$132))/((MAX(CA$4:CA$132))-MIN(CA$4:CA$132))</f>
        <v>#DIV/0!</v>
      </c>
      <c r="CC5" s="26">
        <f>IF(ISNUMBER(CA5),1,0)</f>
        <v>1</v>
      </c>
      <c r="CD5" s="51"/>
      <c r="CE5" s="51"/>
      <c r="CF5" s="28" t="e">
        <f>CE5/CD5</f>
        <v>#DIV/0!</v>
      </c>
      <c r="CG5" s="25" t="e">
        <f>(CF5-MIN(CF$4:CF$132))/((MAX(CF$4:CF$132))-MIN(CF$4:CF$132))</f>
        <v>#DIV/0!</v>
      </c>
      <c r="CH5" s="26">
        <f>IF(ISNUMBER(CF5),1,0)</f>
        <v>0</v>
      </c>
      <c r="CI5" s="51">
        <v>5</v>
      </c>
      <c r="CJ5" s="51">
        <v>5</v>
      </c>
      <c r="CK5" s="28">
        <f>CJ5/CI5</f>
        <v>1</v>
      </c>
      <c r="CL5" s="25" t="e">
        <f>(CK5-MIN(CK$4:CK$132))/((MAX(CK$4:CK$132))-MIN(CK$4:CK$132))</f>
        <v>#DIV/0!</v>
      </c>
      <c r="CM5" s="26">
        <f>IF(ISNUMBER(CK5),1,0)</f>
        <v>1</v>
      </c>
      <c r="CN5" s="51"/>
      <c r="CO5" s="51"/>
      <c r="CP5" s="28" t="e">
        <f>CO5/CN5</f>
        <v>#DIV/0!</v>
      </c>
      <c r="CQ5" s="25" t="e">
        <f>(CP5-MIN(CP$4:CP$132))/((MAX(CP$4:CP$132))-MIN(CP$4:CP$132))</f>
        <v>#DIV/0!</v>
      </c>
      <c r="CR5" s="26">
        <f>IF(ISNUMBER(CP5),1,0)</f>
        <v>0</v>
      </c>
      <c r="CS5" s="51"/>
      <c r="CT5" s="51"/>
      <c r="CU5" s="28" t="e">
        <f>CT5/CS5</f>
        <v>#DIV/0!</v>
      </c>
      <c r="CV5" s="25" t="e">
        <f>(CU5-MIN(CU$4:CU$132))/((MAX(CU$4:CU$132))-MIN(CU$4:CU$132))</f>
        <v>#DIV/0!</v>
      </c>
      <c r="CW5" s="26">
        <f>IF(ISNUMBER(CU5),1,0)</f>
        <v>0</v>
      </c>
      <c r="CX5" s="51">
        <v>1</v>
      </c>
      <c r="CY5" s="51">
        <v>1</v>
      </c>
      <c r="CZ5" s="28">
        <f>CY5/CX5</f>
        <v>1</v>
      </c>
      <c r="DA5" s="25" t="e">
        <f>(CZ5-MIN(CZ$4:CZ$132))/((MAX(CZ$4:CZ$132))-MIN(CZ$4:CZ$132))</f>
        <v>#DIV/0!</v>
      </c>
      <c r="DB5" s="26">
        <f>IF(ISNUMBER(CZ5),1,0)</f>
        <v>1</v>
      </c>
      <c r="DC5" s="51"/>
      <c r="DD5" s="51"/>
      <c r="DE5" s="28" t="e">
        <f>DD5/DC5</f>
        <v>#DIV/0!</v>
      </c>
      <c r="DF5" s="25" t="e">
        <f>(DE5-MIN(DE$4:DE$132))/((MAX(DE$4:DE$132))-MIN(DE$4:DE$132))</f>
        <v>#DIV/0!</v>
      </c>
      <c r="DG5" s="26">
        <f>IF(ISNUMBER(DE5),1,0)</f>
        <v>0</v>
      </c>
      <c r="DH5" s="51"/>
      <c r="DI5" s="51"/>
      <c r="DJ5" s="28" t="e">
        <f>DI5/DH5</f>
        <v>#DIV/0!</v>
      </c>
      <c r="DK5" s="25" t="e">
        <f>(DJ5-MIN(DJ$4:DJ$132))/((MAX(DJ$4:DJ$132))-MIN(DJ$4:DJ$132))</f>
        <v>#DIV/0!</v>
      </c>
      <c r="DL5" s="26">
        <f>IF(ISNUMBER(DJ5),1,0)</f>
        <v>0</v>
      </c>
      <c r="DM5" s="51"/>
      <c r="DN5" s="51"/>
      <c r="DO5" s="28" t="e">
        <f>DN5/DM5</f>
        <v>#DIV/0!</v>
      </c>
      <c r="DP5" s="25" t="e">
        <f>(DO5-MIN(DO$4:DO$132))/((MAX(DO$4:DO$132))-MIN(DO$4:DO$132))</f>
        <v>#DIV/0!</v>
      </c>
      <c r="DQ5" s="26">
        <f>IF(ISNUMBER(DO5),1,0)</f>
        <v>0</v>
      </c>
      <c r="DR5" s="51"/>
      <c r="DS5" s="51"/>
      <c r="DT5" s="28" t="e">
        <f>DS5/DR5</f>
        <v>#DIV/0!</v>
      </c>
      <c r="DU5" s="25" t="e">
        <f>(DT5-MIN(DT$4:DT$132))/((MAX(DT$4:DT$132))-MIN(DT$4:DT$132))</f>
        <v>#DIV/0!</v>
      </c>
      <c r="DV5" s="26">
        <f>IF(ISNUMBER(DT5),1,0)</f>
        <v>0</v>
      </c>
      <c r="DW5" s="51">
        <v>1</v>
      </c>
      <c r="DX5" s="51">
        <v>1</v>
      </c>
      <c r="DY5" s="28">
        <f>DX5/DW5</f>
        <v>1</v>
      </c>
      <c r="DZ5" s="25" t="e">
        <f>(DY5-MIN(DY$4:DY$132))/((MAX(DY$4:DY$132))-MIN(DY$4:DY$132))</f>
        <v>#DIV/0!</v>
      </c>
      <c r="EA5" s="26">
        <f>IF(ISNUMBER(DY5),1,0)</f>
        <v>1</v>
      </c>
      <c r="EB5" s="51">
        <v>1</v>
      </c>
      <c r="EC5" s="51">
        <v>1</v>
      </c>
      <c r="ED5" s="28">
        <f>EC5/EB5</f>
        <v>1</v>
      </c>
      <c r="EE5" s="25" t="e">
        <f>(ED5-MIN(ED$4:ED$132))/((MAX(ED$4:ED$132))-MIN(ED$4:ED$132))</f>
        <v>#DIV/0!</v>
      </c>
      <c r="EF5" s="26">
        <f>IF(ISNUMBER(ED5),1,0)</f>
        <v>1</v>
      </c>
      <c r="EG5" s="51">
        <v>41</v>
      </c>
      <c r="EH5" s="51">
        <v>40</v>
      </c>
      <c r="EI5" s="28">
        <f>EH5/EG5</f>
        <v>0.975609756097561</v>
      </c>
      <c r="EJ5" s="25" t="e">
        <f>(EI5-MIN(EI$4:EI$132))/((MAX(EI$4:EI$132))-MIN(EI$4:EI$132))</f>
        <v>#DIV/0!</v>
      </c>
      <c r="EK5" s="26">
        <f>IF(ISNUMBER(EI5),1,0)</f>
        <v>1</v>
      </c>
      <c r="EL5" s="51">
        <v>50</v>
      </c>
      <c r="EM5" s="51">
        <v>50</v>
      </c>
      <c r="EN5" s="28">
        <f>EM5/EL5</f>
        <v>1</v>
      </c>
      <c r="EO5" s="25" t="e">
        <f>(EN5-MIN(EN$4:EN$132))/((MAX(EN$4:EN$132))-MIN(EN$4:EN$132))</f>
        <v>#DIV/0!</v>
      </c>
      <c r="EP5" s="26">
        <f>IF(ISNUMBER(EN5),1,0)</f>
        <v>1</v>
      </c>
      <c r="EQ5" s="51">
        <v>45</v>
      </c>
      <c r="ER5" s="51">
        <v>45</v>
      </c>
      <c r="ES5" s="28">
        <f>ER5/EQ5</f>
        <v>1</v>
      </c>
      <c r="ET5" s="25" t="e">
        <f>(ES5-MIN(ES$4:ES$132))/((MAX(ES$4:ES$132))-MIN(ES$4:ES$132))</f>
        <v>#DIV/0!</v>
      </c>
      <c r="EU5" s="26">
        <f>IF(ISNUMBER(ES5),1,0)</f>
        <v>1</v>
      </c>
      <c r="EV5" s="51"/>
      <c r="EW5" s="51"/>
      <c r="EX5" s="28" t="e">
        <f>EW5/EV5</f>
        <v>#DIV/0!</v>
      </c>
      <c r="EY5" s="25" t="e">
        <f>(EX5-MIN(EX$4:EX$132))/((MAX(EX$4:EX$132))-MIN(EX$4:EX$132))</f>
        <v>#DIV/0!</v>
      </c>
      <c r="EZ5" s="26">
        <f>IF(ISNUMBER(EX5),1,0)</f>
        <v>0</v>
      </c>
      <c r="FA5" s="51"/>
      <c r="FB5" s="51"/>
      <c r="FC5" s="28" t="e">
        <f>FB5/FA5</f>
        <v>#DIV/0!</v>
      </c>
      <c r="FD5" s="25" t="e">
        <f>(FC5-MIN(FC$4:FC$132))/((MAX(FC$4:FC$132))-MIN(FC$4:FC$132))</f>
        <v>#DIV/0!</v>
      </c>
      <c r="FE5" s="26">
        <f>IF(ISNUMBER(FC5),1,0)</f>
        <v>0</v>
      </c>
      <c r="FF5" s="51"/>
      <c r="FG5" s="51"/>
      <c r="FH5" s="28" t="e">
        <f>FG5/FF5</f>
        <v>#DIV/0!</v>
      </c>
      <c r="FI5" s="25" t="e">
        <f>(FH5-MIN(FH$4:FH$132))/((MAX(FH$4:FH$132))-MIN(FH$4:FH$132))</f>
        <v>#DIV/0!</v>
      </c>
      <c r="FJ5" s="26">
        <f>IF(ISNUMBER(FH5),1,0)</f>
        <v>0</v>
      </c>
      <c r="FK5" s="51">
        <v>27</v>
      </c>
      <c r="FL5" s="51">
        <v>24</v>
      </c>
      <c r="FM5" s="28">
        <f>FL5/FK5</f>
        <v>0.8888888888888888</v>
      </c>
      <c r="FN5" s="25" t="e">
        <f>(FM5-MIN(FM$4:FM$132))/((MAX(FM$4:FM$132))-MIN(FM$4:FM$132))</f>
        <v>#DIV/0!</v>
      </c>
      <c r="FO5" s="26">
        <f>IF(ISNUMBER(FM5),1,0)</f>
        <v>1</v>
      </c>
      <c r="FP5" s="51">
        <v>20</v>
      </c>
      <c r="FQ5" s="51">
        <v>18</v>
      </c>
      <c r="FR5" s="28">
        <f>FQ5/FP5</f>
        <v>0.9</v>
      </c>
      <c r="FS5" s="25" t="e">
        <f>(FR5-MIN(FR$4:FR$132))/((MAX(FR$4:FR$132))-MIN(FR$4:FR$132))</f>
        <v>#DIV/0!</v>
      </c>
      <c r="FT5" s="26">
        <f>IF(ISNUMBER(FR5),1,0)</f>
        <v>1</v>
      </c>
      <c r="FU5" s="51">
        <v>20</v>
      </c>
      <c r="FV5" s="51">
        <v>20</v>
      </c>
      <c r="FW5" s="28">
        <f>FV5/FU5</f>
        <v>1</v>
      </c>
      <c r="FX5" s="25" t="e">
        <f>(FW5-MIN(FW$4:FW$132))/((MAX(FW$4:FW$132))-MIN(FW$4:FW$132))</f>
        <v>#DIV/0!</v>
      </c>
      <c r="FY5" s="26">
        <f>IF(ISNUMBER(FW5),1,0)</f>
        <v>1</v>
      </c>
    </row>
    <row r="6" spans="2:139" ht="12.75">
      <c r="B6" s="32"/>
      <c r="C6" s="32"/>
      <c r="D6" s="31"/>
      <c r="E6" s="31"/>
      <c r="F6" s="31"/>
      <c r="G6" s="32"/>
      <c r="H6" s="32"/>
      <c r="I6" s="31"/>
      <c r="J6" s="31"/>
      <c r="K6" s="31"/>
      <c r="L6" s="32"/>
      <c r="M6" s="32"/>
      <c r="N6" s="31"/>
      <c r="O6" s="31"/>
      <c r="P6" s="31"/>
      <c r="Q6" s="32"/>
      <c r="R6" s="32"/>
      <c r="S6" s="31"/>
      <c r="T6" s="31"/>
      <c r="U6" s="31"/>
      <c r="V6" s="32"/>
      <c r="W6" s="32"/>
      <c r="X6" s="31"/>
      <c r="Y6" s="31"/>
      <c r="Z6" s="31"/>
      <c r="AA6" s="32"/>
      <c r="AB6" s="32"/>
      <c r="AC6" s="31"/>
      <c r="AD6" s="31"/>
      <c r="AE6" s="31"/>
      <c r="AF6" s="32"/>
      <c r="AG6" s="32"/>
      <c r="AH6" s="31"/>
      <c r="AI6" s="31"/>
      <c r="AJ6" s="31"/>
      <c r="AK6" s="32"/>
      <c r="AL6" s="32"/>
      <c r="AM6" s="31"/>
      <c r="AN6" s="31"/>
      <c r="AO6" s="31"/>
      <c r="AP6" s="32"/>
      <c r="AQ6" s="32"/>
      <c r="AR6" s="31"/>
      <c r="AS6" s="31"/>
      <c r="AT6" s="31"/>
      <c r="AU6" s="32"/>
      <c r="AV6" s="32"/>
      <c r="AW6" s="31"/>
      <c r="AX6" s="31"/>
      <c r="AY6" s="31"/>
      <c r="AZ6" s="32"/>
      <c r="BA6" s="32"/>
      <c r="BB6" s="31"/>
      <c r="BC6" s="31"/>
      <c r="BD6" s="31"/>
      <c r="BE6" s="32"/>
      <c r="BF6" s="32"/>
      <c r="BG6" s="31"/>
      <c r="BH6" s="31"/>
      <c r="BI6" s="31"/>
      <c r="BJ6" s="32"/>
      <c r="BK6" s="32"/>
      <c r="BL6" s="31"/>
      <c r="BM6" s="31"/>
      <c r="BN6" s="31"/>
      <c r="BO6" s="32"/>
      <c r="BP6" s="32"/>
      <c r="BQ6" s="31"/>
      <c r="BR6" s="31"/>
      <c r="BS6" s="31"/>
      <c r="BT6" s="32"/>
      <c r="BU6" s="32"/>
      <c r="BV6" s="31"/>
      <c r="BW6" s="31"/>
      <c r="BX6" s="31"/>
      <c r="BY6" s="32"/>
      <c r="BZ6" s="32"/>
      <c r="CA6" s="31"/>
      <c r="CB6" s="31"/>
      <c r="CC6" s="31"/>
      <c r="CD6" s="32"/>
      <c r="CE6" s="32"/>
      <c r="CF6" s="31"/>
      <c r="CG6" s="31"/>
      <c r="CH6" s="31"/>
      <c r="CI6" s="32"/>
      <c r="CJ6" s="32"/>
      <c r="CK6" s="31"/>
      <c r="CL6" s="31"/>
      <c r="CM6" s="31"/>
      <c r="CN6" s="32"/>
      <c r="CO6" s="32"/>
      <c r="CP6" s="31"/>
      <c r="CQ6" s="31"/>
      <c r="CR6" s="31"/>
      <c r="CS6" s="32"/>
      <c r="CT6" s="32"/>
      <c r="CU6" s="31"/>
      <c r="CV6" s="31"/>
      <c r="CW6" s="31"/>
      <c r="CX6" s="32"/>
      <c r="CY6" s="32"/>
      <c r="CZ6" s="31"/>
      <c r="DA6" s="31"/>
      <c r="DB6" s="31"/>
      <c r="DC6" s="32"/>
      <c r="DD6" s="32"/>
      <c r="DE6" s="31"/>
      <c r="DF6" s="31"/>
      <c r="DG6" s="31"/>
      <c r="DH6" s="32"/>
      <c r="DI6" s="32"/>
      <c r="DJ6" s="31"/>
      <c r="DK6" s="31"/>
      <c r="DL6" s="31"/>
      <c r="DM6" s="32"/>
      <c r="DN6" s="32"/>
      <c r="DO6" s="31"/>
      <c r="DP6" s="31"/>
      <c r="DQ6" s="31"/>
      <c r="DR6" s="32"/>
      <c r="DS6" s="32"/>
      <c r="DT6" s="31"/>
      <c r="DU6" s="31"/>
      <c r="DV6" s="31"/>
      <c r="DW6" s="32"/>
      <c r="DX6" s="32"/>
      <c r="DY6" s="31"/>
      <c r="DZ6" s="31"/>
      <c r="EA6" s="31"/>
      <c r="EB6" s="32"/>
      <c r="EC6" s="32"/>
      <c r="ED6" s="31"/>
      <c r="EE6" s="31"/>
      <c r="EF6" s="31"/>
      <c r="EG6" s="32"/>
      <c r="EH6" s="32"/>
      <c r="EI6" s="31"/>
    </row>
    <row r="7" spans="2:139" ht="12.75">
      <c r="B7" s="32"/>
      <c r="C7" s="32"/>
      <c r="D7" s="31"/>
      <c r="E7" s="31"/>
      <c r="F7" s="31"/>
      <c r="G7" s="32"/>
      <c r="H7" s="32"/>
      <c r="I7" s="31"/>
      <c r="J7" s="31"/>
      <c r="K7" s="31"/>
      <c r="L7" s="32"/>
      <c r="M7" s="32"/>
      <c r="N7" s="31"/>
      <c r="O7" s="31"/>
      <c r="P7" s="31"/>
      <c r="Q7" s="32"/>
      <c r="R7" s="32"/>
      <c r="S7" s="31"/>
      <c r="T7" s="31"/>
      <c r="U7" s="31"/>
      <c r="V7" s="32"/>
      <c r="W7" s="32"/>
      <c r="X7" s="31"/>
      <c r="Y7" s="31"/>
      <c r="Z7" s="31"/>
      <c r="AA7" s="32"/>
      <c r="AB7" s="32"/>
      <c r="AC7" s="31"/>
      <c r="AD7" s="31"/>
      <c r="AE7" s="31"/>
      <c r="AF7" s="32"/>
      <c r="AG7" s="32"/>
      <c r="AH7" s="31"/>
      <c r="AI7" s="31"/>
      <c r="AJ7" s="31"/>
      <c r="AK7" s="32"/>
      <c r="AL7" s="32"/>
      <c r="AM7" s="31"/>
      <c r="AN7" s="31"/>
      <c r="AO7" s="31"/>
      <c r="AP7" s="32"/>
      <c r="AQ7" s="32"/>
      <c r="AR7" s="31"/>
      <c r="AS7" s="31"/>
      <c r="AT7" s="31"/>
      <c r="AU7" s="32"/>
      <c r="AV7" s="32"/>
      <c r="AW7" s="31"/>
      <c r="AX7" s="31"/>
      <c r="AY7" s="31"/>
      <c r="AZ7" s="32"/>
      <c r="BA7" s="32"/>
      <c r="BB7" s="31"/>
      <c r="BC7" s="31"/>
      <c r="BD7" s="31"/>
      <c r="BE7" s="32"/>
      <c r="BF7" s="32"/>
      <c r="BG7" s="31"/>
      <c r="BH7" s="31"/>
      <c r="BI7" s="31"/>
      <c r="BJ7" s="32"/>
      <c r="BK7" s="32"/>
      <c r="BL7" s="31"/>
      <c r="BM7" s="31"/>
      <c r="BN7" s="31"/>
      <c r="BO7" s="32"/>
      <c r="BP7" s="32"/>
      <c r="BQ7" s="31"/>
      <c r="BR7" s="31"/>
      <c r="BS7" s="31"/>
      <c r="BT7" s="32"/>
      <c r="BU7" s="32"/>
      <c r="BV7" s="31"/>
      <c r="BW7" s="31"/>
      <c r="BX7" s="31"/>
      <c r="BY7" s="32"/>
      <c r="BZ7" s="32"/>
      <c r="CA7" s="31"/>
      <c r="CB7" s="31"/>
      <c r="CC7" s="31"/>
      <c r="CD7" s="32"/>
      <c r="CE7" s="32"/>
      <c r="CF7" s="31"/>
      <c r="CG7" s="31"/>
      <c r="CH7" s="31"/>
      <c r="CI7" s="32"/>
      <c r="CJ7" s="32"/>
      <c r="CK7" s="31"/>
      <c r="CL7" s="31"/>
      <c r="CM7" s="31"/>
      <c r="CN7" s="32"/>
      <c r="CO7" s="32"/>
      <c r="CP7" s="31"/>
      <c r="CQ7" s="31"/>
      <c r="CR7" s="31"/>
      <c r="CS7" s="32"/>
      <c r="CT7" s="32"/>
      <c r="CU7" s="31"/>
      <c r="CV7" s="31"/>
      <c r="CW7" s="31"/>
      <c r="CX7" s="32"/>
      <c r="CY7" s="32"/>
      <c r="CZ7" s="31"/>
      <c r="DA7" s="31"/>
      <c r="DB7" s="31"/>
      <c r="DC7" s="32"/>
      <c r="DD7" s="32"/>
      <c r="DE7" s="31"/>
      <c r="DF7" s="31"/>
      <c r="DG7" s="31"/>
      <c r="DH7" s="32"/>
      <c r="DI7" s="32"/>
      <c r="DJ7" s="31"/>
      <c r="DK7" s="31"/>
      <c r="DL7" s="31"/>
      <c r="DM7" s="32"/>
      <c r="DN7" s="32"/>
      <c r="DO7" s="31"/>
      <c r="DP7" s="31"/>
      <c r="DQ7" s="31"/>
      <c r="DR7" s="32"/>
      <c r="DS7" s="32"/>
      <c r="DT7" s="31"/>
      <c r="DU7" s="31"/>
      <c r="DV7" s="31"/>
      <c r="DW7" s="32"/>
      <c r="DX7" s="32"/>
      <c r="DY7" s="31"/>
      <c r="DZ7" s="31"/>
      <c r="EA7" s="31"/>
      <c r="EB7" s="32"/>
      <c r="EC7" s="32"/>
      <c r="ED7" s="31"/>
      <c r="EE7" s="31"/>
      <c r="EF7" s="31"/>
      <c r="EG7" s="32"/>
      <c r="EH7" s="32"/>
      <c r="EI7" s="31"/>
    </row>
    <row r="8" spans="2:139" ht="12.75">
      <c r="B8" s="32"/>
      <c r="C8" s="32"/>
      <c r="D8" s="31"/>
      <c r="E8" s="31"/>
      <c r="F8" s="31"/>
      <c r="G8" s="32"/>
      <c r="H8" s="32"/>
      <c r="I8" s="31"/>
      <c r="J8" s="31"/>
      <c r="K8" s="31"/>
      <c r="L8" s="32"/>
      <c r="M8" s="32"/>
      <c r="N8" s="31"/>
      <c r="O8" s="31"/>
      <c r="P8" s="31"/>
      <c r="Q8" s="32"/>
      <c r="R8" s="32"/>
      <c r="S8" s="31"/>
      <c r="T8" s="31"/>
      <c r="U8" s="31"/>
      <c r="V8" s="32"/>
      <c r="W8" s="32"/>
      <c r="X8" s="31"/>
      <c r="Y8" s="31"/>
      <c r="Z8" s="31"/>
      <c r="AA8" s="32"/>
      <c r="AB8" s="32"/>
      <c r="AC8" s="31"/>
      <c r="AD8" s="31"/>
      <c r="AE8" s="31"/>
      <c r="AF8" s="32"/>
      <c r="AG8" s="32"/>
      <c r="AH8" s="31"/>
      <c r="AI8" s="31"/>
      <c r="AJ8" s="31"/>
      <c r="AK8" s="32"/>
      <c r="AL8" s="32"/>
      <c r="AM8" s="31"/>
      <c r="AN8" s="31"/>
      <c r="AO8" s="31"/>
      <c r="AP8" s="32"/>
      <c r="AQ8" s="32"/>
      <c r="AR8" s="31"/>
      <c r="AS8" s="31"/>
      <c r="AT8" s="31"/>
      <c r="AU8" s="32"/>
      <c r="AV8" s="32"/>
      <c r="AW8" s="31"/>
      <c r="AX8" s="31"/>
      <c r="AY8" s="31"/>
      <c r="AZ8" s="32"/>
      <c r="BA8" s="32"/>
      <c r="BB8" s="31"/>
      <c r="BC8" s="31"/>
      <c r="BD8" s="31"/>
      <c r="BE8" s="32"/>
      <c r="BF8" s="32"/>
      <c r="BG8" s="31"/>
      <c r="BH8" s="31"/>
      <c r="BI8" s="31"/>
      <c r="BJ8" s="32"/>
      <c r="BK8" s="32"/>
      <c r="BL8" s="31"/>
      <c r="BM8" s="31"/>
      <c r="BN8" s="31"/>
      <c r="BO8" s="32"/>
      <c r="BP8" s="32"/>
      <c r="BQ8" s="31"/>
      <c r="BR8" s="31"/>
      <c r="BS8" s="31"/>
      <c r="BT8" s="32"/>
      <c r="BU8" s="32"/>
      <c r="BV8" s="31"/>
      <c r="BW8" s="31"/>
      <c r="BX8" s="31"/>
      <c r="BY8" s="32"/>
      <c r="BZ8" s="32"/>
      <c r="CA8" s="31"/>
      <c r="CB8" s="31"/>
      <c r="CC8" s="31"/>
      <c r="CD8" s="32"/>
      <c r="CE8" s="32"/>
      <c r="CF8" s="31"/>
      <c r="CG8" s="31"/>
      <c r="CH8" s="31"/>
      <c r="CI8" s="32"/>
      <c r="CJ8" s="32"/>
      <c r="CK8" s="31"/>
      <c r="CL8" s="31"/>
      <c r="CM8" s="31"/>
      <c r="CN8" s="32"/>
      <c r="CO8" s="32"/>
      <c r="CP8" s="31"/>
      <c r="CQ8" s="31"/>
      <c r="CR8" s="31"/>
      <c r="CS8" s="32"/>
      <c r="CT8" s="32"/>
      <c r="CU8" s="31"/>
      <c r="CV8" s="31"/>
      <c r="CW8" s="31"/>
      <c r="CX8" s="32"/>
      <c r="CY8" s="32"/>
      <c r="CZ8" s="31"/>
      <c r="DA8" s="31"/>
      <c r="DB8" s="31"/>
      <c r="DC8" s="32"/>
      <c r="DD8" s="32"/>
      <c r="DE8" s="31"/>
      <c r="DF8" s="31"/>
      <c r="DG8" s="31"/>
      <c r="DH8" s="32"/>
      <c r="DI8" s="32"/>
      <c r="DJ8" s="31"/>
      <c r="DK8" s="31"/>
      <c r="DL8" s="31"/>
      <c r="DM8" s="32"/>
      <c r="DN8" s="32"/>
      <c r="DO8" s="31"/>
      <c r="DP8" s="31"/>
      <c r="DQ8" s="31"/>
      <c r="DR8" s="32"/>
      <c r="DS8" s="32"/>
      <c r="DT8" s="31"/>
      <c r="DU8" s="31"/>
      <c r="DV8" s="31"/>
      <c r="DW8" s="32"/>
      <c r="DX8" s="32"/>
      <c r="DY8" s="31"/>
      <c r="DZ8" s="31"/>
      <c r="EA8" s="31"/>
      <c r="EB8" s="32"/>
      <c r="EC8" s="32"/>
      <c r="ED8" s="31"/>
      <c r="EE8" s="31"/>
      <c r="EF8" s="31"/>
      <c r="EG8" s="32"/>
      <c r="EH8" s="32"/>
      <c r="EI8" s="31"/>
    </row>
    <row r="18" spans="47:139" ht="12.75">
      <c r="AU18" s="32"/>
      <c r="AV18" s="32"/>
      <c r="AW18" s="31"/>
      <c r="AX18" s="31"/>
      <c r="AY18" s="31"/>
      <c r="AZ18" s="32"/>
      <c r="BA18" s="32"/>
      <c r="BB18" s="31"/>
      <c r="BC18" s="31"/>
      <c r="BD18" s="31"/>
      <c r="BE18" s="32"/>
      <c r="BF18" s="32"/>
      <c r="BG18" s="31"/>
      <c r="BH18" s="31"/>
      <c r="BI18" s="31"/>
      <c r="BJ18" s="32"/>
      <c r="BK18" s="32"/>
      <c r="BL18" s="31"/>
      <c r="BM18" s="31"/>
      <c r="BN18" s="31"/>
      <c r="BO18" s="32"/>
      <c r="BP18" s="32"/>
      <c r="BQ18" s="31"/>
      <c r="BR18" s="31"/>
      <c r="BS18" s="31"/>
      <c r="BT18" s="32"/>
      <c r="BU18" s="32"/>
      <c r="BV18" s="31"/>
      <c r="BW18" s="31"/>
      <c r="BX18" s="31"/>
      <c r="BY18" s="32"/>
      <c r="BZ18" s="32"/>
      <c r="CA18" s="31"/>
      <c r="CB18" s="31"/>
      <c r="CC18" s="31"/>
      <c r="CD18" s="32"/>
      <c r="CE18" s="32"/>
      <c r="CF18" s="31"/>
      <c r="CG18" s="31"/>
      <c r="CH18" s="31"/>
      <c r="CI18" s="32"/>
      <c r="CJ18" s="32"/>
      <c r="CK18" s="31"/>
      <c r="CL18" s="31"/>
      <c r="CM18" s="31"/>
      <c r="CN18" s="32"/>
      <c r="CO18" s="32"/>
      <c r="CP18" s="31"/>
      <c r="CQ18" s="31"/>
      <c r="CR18" s="31"/>
      <c r="CS18" s="32"/>
      <c r="CT18" s="32"/>
      <c r="CU18" s="31"/>
      <c r="CV18" s="31"/>
      <c r="CW18" s="31"/>
      <c r="CX18" s="32"/>
      <c r="CY18" s="32"/>
      <c r="CZ18" s="31"/>
      <c r="DA18" s="31"/>
      <c r="DB18" s="31"/>
      <c r="DC18" s="32"/>
      <c r="DD18" s="32"/>
      <c r="DE18" s="31"/>
      <c r="DF18" s="31"/>
      <c r="DG18" s="31"/>
      <c r="DH18" s="32"/>
      <c r="DI18" s="32"/>
      <c r="DJ18" s="31"/>
      <c r="DK18" s="31"/>
      <c r="DL18" s="31"/>
      <c r="DM18" s="32"/>
      <c r="DN18" s="32"/>
      <c r="DO18" s="31"/>
      <c r="DP18" s="31"/>
      <c r="DQ18" s="31"/>
      <c r="DR18" s="32"/>
      <c r="DS18" s="32"/>
      <c r="DT18" s="31"/>
      <c r="DU18" s="31"/>
      <c r="DV18" s="31"/>
      <c r="DW18" s="32"/>
      <c r="DX18" s="32"/>
      <c r="DY18" s="31"/>
      <c r="DZ18" s="31"/>
      <c r="EA18" s="31"/>
      <c r="EB18" s="32"/>
      <c r="EC18" s="32"/>
      <c r="ED18" s="31"/>
      <c r="EE18" s="31"/>
      <c r="EF18" s="31"/>
      <c r="EG18" s="32"/>
      <c r="EH18" s="32"/>
      <c r="EI18" s="31"/>
    </row>
    <row r="37" spans="2:46" ht="12.75">
      <c r="B37" s="32"/>
      <c r="C37" s="32"/>
      <c r="D37" s="31"/>
      <c r="E37" s="31"/>
      <c r="F37" s="31"/>
      <c r="G37" s="32"/>
      <c r="H37" s="32"/>
      <c r="I37" s="31"/>
      <c r="J37" s="31"/>
      <c r="K37" s="31"/>
      <c r="L37" s="32"/>
      <c r="M37" s="32"/>
      <c r="N37" s="31"/>
      <c r="O37" s="31"/>
      <c r="P37" s="31"/>
      <c r="Q37" s="32"/>
      <c r="R37" s="32"/>
      <c r="S37" s="31"/>
      <c r="T37" s="31"/>
      <c r="U37" s="31"/>
      <c r="V37" s="32"/>
      <c r="W37" s="32"/>
      <c r="X37" s="31"/>
      <c r="Y37" s="31"/>
      <c r="Z37" s="31"/>
      <c r="AA37" s="32"/>
      <c r="AB37" s="32"/>
      <c r="AC37" s="31"/>
      <c r="AD37" s="31"/>
      <c r="AE37" s="31"/>
      <c r="AF37" s="32"/>
      <c r="AG37" s="32"/>
      <c r="AH37" s="31"/>
      <c r="AI37" s="31"/>
      <c r="AJ37" s="31"/>
      <c r="AK37" s="32"/>
      <c r="AL37" s="32"/>
      <c r="AM37" s="31"/>
      <c r="AN37" s="31"/>
      <c r="AO37" s="31"/>
      <c r="AP37" s="32"/>
      <c r="AQ37" s="32"/>
      <c r="AR37" s="31"/>
      <c r="AS37" s="31"/>
      <c r="AT37" s="31"/>
    </row>
    <row r="38" spans="2:46" ht="12.75">
      <c r="B38" s="32"/>
      <c r="C38" s="32"/>
      <c r="D38" s="31"/>
      <c r="E38" s="31"/>
      <c r="F38" s="31"/>
      <c r="G38" s="32"/>
      <c r="H38" s="32"/>
      <c r="I38" s="31"/>
      <c r="J38" s="31"/>
      <c r="K38" s="31"/>
      <c r="L38" s="32"/>
      <c r="M38" s="32"/>
      <c r="N38" s="31"/>
      <c r="O38" s="31"/>
      <c r="P38" s="31"/>
      <c r="Q38" s="32"/>
      <c r="R38" s="32"/>
      <c r="S38" s="31"/>
      <c r="T38" s="31"/>
      <c r="U38" s="31"/>
      <c r="V38" s="32"/>
      <c r="W38" s="32"/>
      <c r="X38" s="31"/>
      <c r="Y38" s="31"/>
      <c r="Z38" s="31"/>
      <c r="AA38" s="32"/>
      <c r="AB38" s="32"/>
      <c r="AC38" s="31"/>
      <c r="AD38" s="31"/>
      <c r="AE38" s="31"/>
      <c r="AF38" s="32"/>
      <c r="AG38" s="32"/>
      <c r="AH38" s="31"/>
      <c r="AI38" s="31"/>
      <c r="AJ38" s="31"/>
      <c r="AK38" s="32"/>
      <c r="AL38" s="32"/>
      <c r="AM38" s="31"/>
      <c r="AN38" s="31"/>
      <c r="AO38" s="31"/>
      <c r="AP38" s="32"/>
      <c r="AQ38" s="32"/>
      <c r="AR38" s="31"/>
      <c r="AS38" s="31"/>
      <c r="AT38" s="31"/>
    </row>
  </sheetData>
  <sheetProtection selectLockedCells="1" selectUnlockedCells="1"/>
  <mergeCells count="37">
    <mergeCell ref="AA4:AE4"/>
    <mergeCell ref="AF4:AJ4"/>
    <mergeCell ref="AK4:AO4"/>
    <mergeCell ref="AP4:AT4"/>
    <mergeCell ref="AU4:AY4"/>
    <mergeCell ref="AZ4:BD4"/>
    <mergeCell ref="BE4:BI4"/>
    <mergeCell ref="BJ4:BN4"/>
    <mergeCell ref="B3:FY3"/>
    <mergeCell ref="B4:F4"/>
    <mergeCell ref="G4:K4"/>
    <mergeCell ref="L4:P4"/>
    <mergeCell ref="Q4:U4"/>
    <mergeCell ref="V4:Z4"/>
    <mergeCell ref="CI4:CM4"/>
    <mergeCell ref="CN4:CR4"/>
    <mergeCell ref="CS4:CW4"/>
    <mergeCell ref="CX4:DB4"/>
    <mergeCell ref="BO4:BS4"/>
    <mergeCell ref="BT4:BX4"/>
    <mergeCell ref="BY4:CC4"/>
    <mergeCell ref="CD4:CH4"/>
    <mergeCell ref="DW4:EA4"/>
    <mergeCell ref="EB4:EF4"/>
    <mergeCell ref="EG4:EK4"/>
    <mergeCell ref="EL4:EP4"/>
    <mergeCell ref="DC4:DG4"/>
    <mergeCell ref="DH4:DL4"/>
    <mergeCell ref="DM4:DQ4"/>
    <mergeCell ref="DR4:DV4"/>
    <mergeCell ref="FK4:FO4"/>
    <mergeCell ref="FP4:FT4"/>
    <mergeCell ref="FU4:FY4"/>
    <mergeCell ref="EQ4:EU4"/>
    <mergeCell ref="EV4:EZ4"/>
    <mergeCell ref="FA4:FE4"/>
    <mergeCell ref="FF4:F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zoomScale="103" zoomScaleNormal="103" zoomScalePageLayoutView="0" workbookViewId="0" topLeftCell="ER1">
      <selection activeCell="CW2" sqref="CW2"/>
    </sheetView>
  </sheetViews>
  <sheetFormatPr defaultColWidth="10.421875" defaultRowHeight="12.75"/>
  <cols>
    <col min="1" max="1" width="19.7109375" style="1" customWidth="1"/>
    <col min="2" max="2" width="8.00390625" style="52" customWidth="1"/>
    <col min="3" max="3" width="10.57421875" style="3" customWidth="1"/>
    <col min="4" max="4" width="4.28125" style="3" customWidth="1"/>
    <col min="5" max="5" width="7.7109375" style="52" customWidth="1"/>
    <col min="6" max="6" width="11.28125" style="3" customWidth="1"/>
    <col min="7" max="7" width="4.28125" style="3" customWidth="1"/>
    <col min="8" max="8" width="7.7109375" style="52" customWidth="1"/>
    <col min="9" max="9" width="12.00390625" style="3" customWidth="1"/>
    <col min="10" max="10" width="4.28125" style="3" customWidth="1"/>
    <col min="11" max="11" width="7.8515625" style="52" customWidth="1"/>
    <col min="12" max="12" width="11.28125" style="3" customWidth="1"/>
    <col min="13" max="13" width="4.28125" style="3" customWidth="1"/>
    <col min="14" max="14" width="8.28125" style="52" customWidth="1"/>
    <col min="15" max="15" width="12.00390625" style="3" customWidth="1"/>
    <col min="16" max="16" width="4.28125" style="3" customWidth="1"/>
    <col min="17" max="17" width="8.00390625" style="52" customWidth="1"/>
    <col min="18" max="18" width="11.7109375" style="3" customWidth="1"/>
    <col min="19" max="19" width="4.28125" style="3" customWidth="1"/>
    <col min="20" max="20" width="8.00390625" style="52" customWidth="1"/>
    <col min="21" max="21" width="11.28125" style="3" customWidth="1"/>
    <col min="22" max="22" width="4.28125" style="3" customWidth="1"/>
    <col min="23" max="23" width="8.140625" style="52" customWidth="1"/>
    <col min="24" max="24" width="12.00390625" style="3" customWidth="1"/>
    <col min="25" max="25" width="4.28125" style="3" customWidth="1"/>
    <col min="26" max="26" width="8.00390625" style="52" customWidth="1"/>
    <col min="27" max="27" width="11.28125" style="3" customWidth="1"/>
    <col min="28" max="28" width="4.28125" style="3" customWidth="1"/>
    <col min="29" max="29" width="7.57421875" style="52" customWidth="1"/>
    <col min="30" max="30" width="11.28125" style="3" customWidth="1"/>
    <col min="31" max="31" width="4.28125" style="3" customWidth="1"/>
    <col min="32" max="32" width="7.7109375" style="52" customWidth="1"/>
    <col min="33" max="33" width="11.7109375" style="3" customWidth="1"/>
    <col min="34" max="34" width="4.28125" style="3" customWidth="1"/>
    <col min="35" max="35" width="7.8515625" style="52" customWidth="1"/>
    <col min="36" max="36" width="11.57421875" style="3" customWidth="1"/>
    <col min="37" max="37" width="4.28125" style="3" customWidth="1"/>
    <col min="38" max="38" width="7.8515625" style="52" customWidth="1"/>
    <col min="39" max="39" width="11.421875" style="3" customWidth="1"/>
    <col min="40" max="40" width="4.28125" style="3" customWidth="1"/>
    <col min="41" max="41" width="8.140625" style="52" customWidth="1"/>
    <col min="42" max="42" width="12.28125" style="3" customWidth="1"/>
    <col min="43" max="43" width="4.28125" style="3" customWidth="1"/>
    <col min="44" max="44" width="7.8515625" style="52" customWidth="1"/>
    <col min="45" max="45" width="11.57421875" style="3" customWidth="1"/>
    <col min="46" max="46" width="4.28125" style="3" customWidth="1"/>
    <col min="47" max="47" width="7.8515625" style="52" customWidth="1"/>
    <col min="48" max="48" width="12.140625" style="3" customWidth="1"/>
    <col min="49" max="49" width="4.28125" style="3" customWidth="1"/>
    <col min="50" max="50" width="7.28125" style="52" customWidth="1"/>
    <col min="51" max="51" width="12.00390625" style="3" customWidth="1"/>
    <col min="52" max="52" width="4.28125" style="3" customWidth="1"/>
    <col min="53" max="53" width="8.140625" style="52" customWidth="1"/>
    <col min="54" max="54" width="11.7109375" style="3" customWidth="1"/>
    <col min="55" max="55" width="4.28125" style="3" customWidth="1"/>
    <col min="56" max="56" width="7.140625" style="52" customWidth="1"/>
    <col min="57" max="57" width="11.00390625" style="3" customWidth="1"/>
    <col min="58" max="58" width="4.28125" style="3" customWidth="1"/>
    <col min="59" max="59" width="7.140625" style="52" customWidth="1"/>
    <col min="60" max="60" width="11.421875" style="3" customWidth="1"/>
    <col min="61" max="61" width="4.28125" style="3" customWidth="1"/>
    <col min="62" max="62" width="8.28125" style="52" customWidth="1"/>
    <col min="63" max="63" width="11.140625" style="3" customWidth="1"/>
    <col min="64" max="64" width="4.28125" style="3" customWidth="1"/>
    <col min="65" max="65" width="7.8515625" style="52" customWidth="1"/>
    <col min="66" max="66" width="11.421875" style="3" customWidth="1"/>
    <col min="67" max="67" width="4.28125" style="3" customWidth="1"/>
    <col min="68" max="68" width="7.57421875" style="52" customWidth="1"/>
    <col min="69" max="69" width="11.7109375" style="3" customWidth="1"/>
    <col min="70" max="70" width="4.28125" style="3" customWidth="1"/>
    <col min="71" max="71" width="8.421875" style="52" customWidth="1"/>
    <col min="72" max="72" width="11.28125" style="3" customWidth="1"/>
    <col min="73" max="73" width="3.28125" style="3" customWidth="1"/>
    <col min="74" max="74" width="9.421875" style="52" customWidth="1"/>
    <col min="75" max="75" width="10.00390625" style="3" customWidth="1"/>
    <col min="76" max="76" width="3.8515625" style="3" customWidth="1"/>
    <col min="77" max="77" width="10.140625" style="52" customWidth="1"/>
    <col min="78" max="78" width="9.8515625" style="3" customWidth="1"/>
    <col min="79" max="79" width="3.7109375" style="3" customWidth="1"/>
    <col min="80" max="80" width="9.00390625" style="52" customWidth="1"/>
    <col min="81" max="81" width="9.57421875" style="3" customWidth="1"/>
    <col min="82" max="82" width="4.140625" style="3" customWidth="1"/>
    <col min="83" max="83" width="9.00390625" style="52" customWidth="1"/>
    <col min="84" max="84" width="9.57421875" style="3" customWidth="1"/>
    <col min="85" max="85" width="3.8515625" style="3" customWidth="1"/>
    <col min="86" max="86" width="9.8515625" style="52" customWidth="1"/>
    <col min="87" max="87" width="10.140625" style="3" customWidth="1"/>
    <col min="88" max="88" width="3.7109375" style="3" customWidth="1"/>
    <col min="89" max="89" width="9.140625" style="52" customWidth="1"/>
    <col min="90" max="90" width="9.8515625" style="3" customWidth="1"/>
    <col min="91" max="91" width="3.421875" style="3" customWidth="1"/>
    <col min="92" max="92" width="9.421875" style="52" customWidth="1"/>
    <col min="93" max="93" width="9.57421875" style="3" customWidth="1"/>
    <col min="94" max="94" width="3.8515625" style="3" customWidth="1"/>
    <col min="95" max="95" width="10.28125" style="52" customWidth="1"/>
    <col min="96" max="96" width="9.8515625" style="3" customWidth="1"/>
    <col min="97" max="97" width="3.57421875" style="3" customWidth="1"/>
    <col min="98" max="98" width="9.00390625" style="52" customWidth="1"/>
    <col min="99" max="99" width="10.00390625" style="3" customWidth="1"/>
    <col min="100" max="100" width="3.57421875" style="3" customWidth="1"/>
    <col min="101" max="101" width="9.00390625" style="52" customWidth="1"/>
    <col min="102" max="102" width="10.7109375" style="3" customWidth="1"/>
    <col min="103" max="103" width="3.421875" style="3" customWidth="1"/>
    <col min="104" max="104" width="9.00390625" style="52" customWidth="1"/>
    <col min="105" max="105" width="9.28125" style="3" customWidth="1"/>
    <col min="106" max="106" width="3.421875" style="3" customWidth="1"/>
    <col min="107" max="107" width="8.00390625" style="52" customWidth="1"/>
    <col min="108" max="108" width="9.140625" style="3" customWidth="1"/>
    <col min="109" max="109" width="3.421875" style="3" customWidth="1"/>
    <col min="110" max="110" width="11.57421875" style="3" customWidth="1"/>
    <col min="111" max="111" width="9.28125" style="3" customWidth="1"/>
    <col min="112" max="112" width="8.7109375" style="3" customWidth="1"/>
    <col min="113" max="113" width="4.140625" style="3" customWidth="1"/>
    <col min="114" max="114" width="11.421875" style="3" customWidth="1"/>
    <col min="115" max="115" width="9.140625" style="3" customWidth="1"/>
    <col min="116" max="116" width="9.421875" style="3" customWidth="1"/>
    <col min="117" max="117" width="3.421875" style="3" customWidth="1"/>
    <col min="118" max="118" width="11.57421875" style="3" customWidth="1"/>
    <col min="119" max="119" width="10.421875" style="3" customWidth="1"/>
    <col min="120" max="120" width="9.421875" style="3" customWidth="1"/>
    <col min="121" max="121" width="4.28125" style="3" customWidth="1"/>
    <col min="122" max="122" width="6.8515625" style="4" customWidth="1"/>
    <col min="123" max="123" width="12.421875" style="4" customWidth="1"/>
    <col min="124" max="124" width="12.00390625" style="3" customWidth="1"/>
    <col min="125" max="125" width="9.140625" style="3" customWidth="1"/>
    <col min="126" max="126" width="4.7109375" style="3" customWidth="1"/>
    <col min="127" max="127" width="7.00390625" style="4" customWidth="1"/>
    <col min="128" max="128" width="12.8515625" style="4" customWidth="1"/>
    <col min="129" max="129" width="11.57421875" style="3" customWidth="1"/>
    <col min="130" max="130" width="9.421875" style="3" customWidth="1"/>
    <col min="131" max="131" width="4.28125" style="3" customWidth="1"/>
    <col min="132" max="132" width="7.57421875" style="4" customWidth="1"/>
    <col min="133" max="133" width="12.7109375" style="4" customWidth="1"/>
    <col min="134" max="134" width="12.28125" style="3" customWidth="1"/>
    <col min="135" max="135" width="9.421875" style="3" customWidth="1"/>
    <col min="136" max="136" width="4.140625" style="3" customWidth="1"/>
    <col min="137" max="137" width="4.140625" style="4" customWidth="1"/>
    <col min="138" max="138" width="4.28125" style="4" customWidth="1"/>
    <col min="139" max="140" width="9.140625" style="3" customWidth="1"/>
    <col min="141" max="141" width="4.140625" style="3" customWidth="1"/>
    <col min="142" max="142" width="3.8515625" style="4" customWidth="1"/>
    <col min="143" max="143" width="4.140625" style="4" customWidth="1"/>
    <col min="144" max="144" width="10.140625" style="3" customWidth="1"/>
    <col min="145" max="145" width="10.28125" style="3" customWidth="1"/>
    <col min="146" max="146" width="3.7109375" style="3" customWidth="1"/>
    <col min="147" max="147" width="3.421875" style="4" customWidth="1"/>
    <col min="148" max="148" width="3.57421875" style="4" customWidth="1"/>
    <col min="149" max="149" width="10.140625" style="3" customWidth="1"/>
    <col min="150" max="150" width="9.8515625" style="3" customWidth="1"/>
    <col min="151" max="151" width="3.7109375" style="3" customWidth="1"/>
    <col min="152" max="152" width="9.28125" style="4" customWidth="1"/>
    <col min="153" max="153" width="9.8515625" style="4" customWidth="1"/>
    <col min="154" max="154" width="10.140625" style="3" customWidth="1"/>
    <col min="155" max="155" width="9.140625" style="3" customWidth="1"/>
    <col min="156" max="156" width="3.7109375" style="3" customWidth="1"/>
    <col min="157" max="157" width="9.421875" style="4" customWidth="1"/>
    <col min="158" max="158" width="9.8515625" style="4" customWidth="1"/>
    <col min="159" max="159" width="9.57421875" style="3" customWidth="1"/>
    <col min="160" max="160" width="9.00390625" style="3" customWidth="1"/>
    <col min="161" max="161" width="4.28125" style="3" customWidth="1"/>
    <col min="162" max="162" width="9.421875" style="4" customWidth="1"/>
    <col min="163" max="163" width="9.28125" style="4" customWidth="1"/>
    <col min="164" max="164" width="9.421875" style="3" customWidth="1"/>
    <col min="165" max="165" width="8.8515625" style="3" customWidth="1"/>
    <col min="166" max="166" width="4.8515625" style="3" customWidth="1"/>
  </cols>
  <sheetData>
    <row r="1" spans="1:58" ht="18.75">
      <c r="A1" s="5" t="s">
        <v>0</v>
      </c>
      <c r="AC1" s="53"/>
      <c r="AD1" s="42"/>
      <c r="AE1" s="42"/>
      <c r="AF1" s="53"/>
      <c r="AG1" s="42"/>
      <c r="AH1" s="42"/>
      <c r="AI1" s="53"/>
      <c r="AJ1" s="42"/>
      <c r="AK1" s="42"/>
      <c r="AL1" s="53"/>
      <c r="AM1" s="42"/>
      <c r="AN1" s="42"/>
      <c r="AO1" s="53"/>
      <c r="AP1" s="42"/>
      <c r="AQ1" s="42"/>
      <c r="AR1" s="53"/>
      <c r="AS1" s="42"/>
      <c r="AT1" s="42"/>
      <c r="AU1" s="53"/>
      <c r="AV1" s="42"/>
      <c r="AW1" s="42"/>
      <c r="AX1" s="53"/>
      <c r="AY1" s="42"/>
      <c r="AZ1" s="42"/>
      <c r="BA1" s="53"/>
      <c r="BB1" s="42"/>
      <c r="BC1" s="42"/>
      <c r="BD1" s="53"/>
      <c r="BE1" s="42"/>
      <c r="BF1" s="42"/>
    </row>
    <row r="2" spans="1:166" ht="241.5" customHeight="1">
      <c r="A2" s="43" t="s">
        <v>1</v>
      </c>
      <c r="B2" s="54" t="s">
        <v>69</v>
      </c>
      <c r="C2" s="46" t="s">
        <v>70</v>
      </c>
      <c r="D2" s="46" t="s">
        <v>6</v>
      </c>
      <c r="E2" s="54" t="s">
        <v>69</v>
      </c>
      <c r="F2" s="46" t="s">
        <v>70</v>
      </c>
      <c r="G2" s="46" t="s">
        <v>6</v>
      </c>
      <c r="H2" s="54" t="s">
        <v>69</v>
      </c>
      <c r="I2" s="46" t="s">
        <v>70</v>
      </c>
      <c r="J2" s="46" t="s">
        <v>6</v>
      </c>
      <c r="K2" s="54" t="s">
        <v>71</v>
      </c>
      <c r="L2" s="46" t="s">
        <v>72</v>
      </c>
      <c r="M2" s="46" t="s">
        <v>6</v>
      </c>
      <c r="N2" s="54" t="s">
        <v>71</v>
      </c>
      <c r="O2" s="46" t="s">
        <v>72</v>
      </c>
      <c r="P2" s="46" t="s">
        <v>6</v>
      </c>
      <c r="Q2" s="54" t="s">
        <v>71</v>
      </c>
      <c r="R2" s="46" t="s">
        <v>72</v>
      </c>
      <c r="S2" s="46" t="s">
        <v>6</v>
      </c>
      <c r="T2" s="54" t="s">
        <v>73</v>
      </c>
      <c r="U2" s="46" t="s">
        <v>74</v>
      </c>
      <c r="V2" s="46" t="s">
        <v>6</v>
      </c>
      <c r="W2" s="54" t="s">
        <v>73</v>
      </c>
      <c r="X2" s="46" t="s">
        <v>74</v>
      </c>
      <c r="Y2" s="46" t="s">
        <v>6</v>
      </c>
      <c r="Z2" s="54" t="s">
        <v>73</v>
      </c>
      <c r="AA2" s="46" t="s">
        <v>74</v>
      </c>
      <c r="AB2" s="46" t="s">
        <v>6</v>
      </c>
      <c r="AC2" s="54" t="s">
        <v>75</v>
      </c>
      <c r="AD2" s="46" t="s">
        <v>76</v>
      </c>
      <c r="AE2" s="46" t="s">
        <v>6</v>
      </c>
      <c r="AF2" s="54" t="s">
        <v>75</v>
      </c>
      <c r="AG2" s="46" t="s">
        <v>76</v>
      </c>
      <c r="AH2" s="46" t="s">
        <v>6</v>
      </c>
      <c r="AI2" s="54" t="s">
        <v>75</v>
      </c>
      <c r="AJ2" s="46" t="s">
        <v>76</v>
      </c>
      <c r="AK2" s="46" t="s">
        <v>6</v>
      </c>
      <c r="AL2" s="54" t="s">
        <v>77</v>
      </c>
      <c r="AM2" s="46" t="s">
        <v>78</v>
      </c>
      <c r="AN2" s="46" t="s">
        <v>6</v>
      </c>
      <c r="AO2" s="54" t="s">
        <v>77</v>
      </c>
      <c r="AP2" s="46" t="s">
        <v>78</v>
      </c>
      <c r="AQ2" s="46" t="s">
        <v>6</v>
      </c>
      <c r="AR2" s="54" t="s">
        <v>77</v>
      </c>
      <c r="AS2" s="46" t="s">
        <v>78</v>
      </c>
      <c r="AT2" s="46" t="s">
        <v>6</v>
      </c>
      <c r="AU2" s="54" t="s">
        <v>79</v>
      </c>
      <c r="AV2" s="46" t="s">
        <v>80</v>
      </c>
      <c r="AW2" s="46" t="s">
        <v>6</v>
      </c>
      <c r="AX2" s="54" t="s">
        <v>79</v>
      </c>
      <c r="AY2" s="46" t="s">
        <v>80</v>
      </c>
      <c r="AZ2" s="46" t="s">
        <v>6</v>
      </c>
      <c r="BA2" s="54" t="s">
        <v>79</v>
      </c>
      <c r="BB2" s="46" t="s">
        <v>80</v>
      </c>
      <c r="BC2" s="46" t="s">
        <v>6</v>
      </c>
      <c r="BD2" s="54" t="s">
        <v>81</v>
      </c>
      <c r="BE2" s="46" t="s">
        <v>82</v>
      </c>
      <c r="BF2" s="46" t="s">
        <v>6</v>
      </c>
      <c r="BG2" s="54" t="s">
        <v>81</v>
      </c>
      <c r="BH2" s="46" t="s">
        <v>82</v>
      </c>
      <c r="BI2" s="46" t="s">
        <v>6</v>
      </c>
      <c r="BJ2" s="54" t="s">
        <v>81</v>
      </c>
      <c r="BK2" s="46" t="s">
        <v>82</v>
      </c>
      <c r="BL2" s="46" t="s">
        <v>6</v>
      </c>
      <c r="BM2" s="54" t="s">
        <v>83</v>
      </c>
      <c r="BN2" s="46" t="s">
        <v>84</v>
      </c>
      <c r="BO2" s="46" t="s">
        <v>6</v>
      </c>
      <c r="BP2" s="54" t="s">
        <v>83</v>
      </c>
      <c r="BQ2" s="46" t="s">
        <v>84</v>
      </c>
      <c r="BR2" s="46" t="s">
        <v>6</v>
      </c>
      <c r="BS2" s="54" t="s">
        <v>83</v>
      </c>
      <c r="BT2" s="46" t="s">
        <v>84</v>
      </c>
      <c r="BU2" s="46" t="s">
        <v>6</v>
      </c>
      <c r="BV2" s="54" t="s">
        <v>85</v>
      </c>
      <c r="BW2" s="46" t="s">
        <v>86</v>
      </c>
      <c r="BX2" s="46" t="s">
        <v>6</v>
      </c>
      <c r="BY2" s="54" t="s">
        <v>85</v>
      </c>
      <c r="BZ2" s="46" t="s">
        <v>86</v>
      </c>
      <c r="CA2" s="46" t="s">
        <v>6</v>
      </c>
      <c r="CB2" s="54" t="s">
        <v>85</v>
      </c>
      <c r="CC2" s="46" t="s">
        <v>86</v>
      </c>
      <c r="CD2" s="46" t="s">
        <v>6</v>
      </c>
      <c r="CE2" s="54" t="s">
        <v>87</v>
      </c>
      <c r="CF2" s="46" t="s">
        <v>88</v>
      </c>
      <c r="CG2" s="46" t="s">
        <v>6</v>
      </c>
      <c r="CH2" s="54" t="s">
        <v>87</v>
      </c>
      <c r="CI2" s="46" t="s">
        <v>88</v>
      </c>
      <c r="CJ2" s="46" t="s">
        <v>6</v>
      </c>
      <c r="CK2" s="54" t="s">
        <v>87</v>
      </c>
      <c r="CL2" s="46" t="s">
        <v>88</v>
      </c>
      <c r="CM2" s="46" t="s">
        <v>6</v>
      </c>
      <c r="CN2" s="54" t="s">
        <v>89</v>
      </c>
      <c r="CO2" s="46" t="s">
        <v>90</v>
      </c>
      <c r="CP2" s="46" t="s">
        <v>6</v>
      </c>
      <c r="CQ2" s="54" t="s">
        <v>89</v>
      </c>
      <c r="CR2" s="46" t="s">
        <v>90</v>
      </c>
      <c r="CS2" s="46" t="s">
        <v>6</v>
      </c>
      <c r="CT2" s="54" t="s">
        <v>89</v>
      </c>
      <c r="CU2" s="46" t="s">
        <v>90</v>
      </c>
      <c r="CV2" s="46" t="s">
        <v>6</v>
      </c>
      <c r="CW2" s="54" t="s">
        <v>91</v>
      </c>
      <c r="CX2" s="46" t="s">
        <v>92</v>
      </c>
      <c r="CY2" s="46" t="s">
        <v>6</v>
      </c>
      <c r="CZ2" s="54" t="s">
        <v>91</v>
      </c>
      <c r="DA2" s="46" t="s">
        <v>92</v>
      </c>
      <c r="DB2" s="46" t="s">
        <v>6</v>
      </c>
      <c r="DC2" s="54" t="s">
        <v>91</v>
      </c>
      <c r="DD2" s="46" t="s">
        <v>92</v>
      </c>
      <c r="DE2" s="46" t="s">
        <v>6</v>
      </c>
      <c r="DF2" s="55" t="s">
        <v>93</v>
      </c>
      <c r="DG2" s="56" t="s">
        <v>94</v>
      </c>
      <c r="DH2" s="57" t="s">
        <v>95</v>
      </c>
      <c r="DI2" s="57" t="s">
        <v>6</v>
      </c>
      <c r="DJ2" s="55" t="s">
        <v>93</v>
      </c>
      <c r="DK2" s="56" t="s">
        <v>94</v>
      </c>
      <c r="DL2" s="57" t="s">
        <v>95</v>
      </c>
      <c r="DM2" s="57" t="s">
        <v>6</v>
      </c>
      <c r="DN2" s="55" t="s">
        <v>93</v>
      </c>
      <c r="DO2" s="56" t="s">
        <v>94</v>
      </c>
      <c r="DP2" s="57" t="s">
        <v>95</v>
      </c>
      <c r="DQ2" s="57" t="s">
        <v>6</v>
      </c>
      <c r="DR2" s="58" t="s">
        <v>96</v>
      </c>
      <c r="DS2" s="58" t="s">
        <v>97</v>
      </c>
      <c r="DT2" s="59" t="s">
        <v>98</v>
      </c>
      <c r="DU2" s="60" t="s">
        <v>99</v>
      </c>
      <c r="DV2" s="60" t="s">
        <v>6</v>
      </c>
      <c r="DW2" s="58" t="s">
        <v>96</v>
      </c>
      <c r="DX2" s="58" t="s">
        <v>97</v>
      </c>
      <c r="DY2" s="59" t="s">
        <v>98</v>
      </c>
      <c r="DZ2" s="60" t="s">
        <v>99</v>
      </c>
      <c r="EA2" s="60" t="s">
        <v>6</v>
      </c>
      <c r="EB2" s="58" t="s">
        <v>96</v>
      </c>
      <c r="EC2" s="58" t="s">
        <v>97</v>
      </c>
      <c r="ED2" s="59" t="s">
        <v>98</v>
      </c>
      <c r="EE2" s="60" t="s">
        <v>99</v>
      </c>
      <c r="EF2" s="60" t="s">
        <v>6</v>
      </c>
      <c r="EG2" s="58" t="s">
        <v>100</v>
      </c>
      <c r="EH2" s="58" t="s">
        <v>3</v>
      </c>
      <c r="EI2" s="59" t="s">
        <v>101</v>
      </c>
      <c r="EJ2" s="60" t="s">
        <v>102</v>
      </c>
      <c r="EK2" s="60" t="s">
        <v>6</v>
      </c>
      <c r="EL2" s="58" t="s">
        <v>100</v>
      </c>
      <c r="EM2" s="58" t="s">
        <v>3</v>
      </c>
      <c r="EN2" s="59" t="s">
        <v>101</v>
      </c>
      <c r="EO2" s="60" t="s">
        <v>102</v>
      </c>
      <c r="EP2" s="60" t="s">
        <v>6</v>
      </c>
      <c r="EQ2" s="58" t="s">
        <v>100</v>
      </c>
      <c r="ER2" s="58" t="s">
        <v>3</v>
      </c>
      <c r="ES2" s="59" t="s">
        <v>101</v>
      </c>
      <c r="ET2" s="60" t="s">
        <v>102</v>
      </c>
      <c r="EU2" s="60" t="s">
        <v>6</v>
      </c>
      <c r="EV2" s="58" t="s">
        <v>103</v>
      </c>
      <c r="EW2" s="58" t="s">
        <v>104</v>
      </c>
      <c r="EX2" s="59" t="s">
        <v>105</v>
      </c>
      <c r="EY2" s="60" t="s">
        <v>106</v>
      </c>
      <c r="EZ2" s="60" t="s">
        <v>6</v>
      </c>
      <c r="FA2" s="58" t="s">
        <v>103</v>
      </c>
      <c r="FB2" s="58" t="s">
        <v>104</v>
      </c>
      <c r="FC2" s="59" t="s">
        <v>105</v>
      </c>
      <c r="FD2" s="60" t="s">
        <v>106</v>
      </c>
      <c r="FE2" s="60" t="s">
        <v>6</v>
      </c>
      <c r="FF2" s="58" t="s">
        <v>103</v>
      </c>
      <c r="FG2" s="58" t="s">
        <v>104</v>
      </c>
      <c r="FH2" s="59" t="s">
        <v>105</v>
      </c>
      <c r="FI2" s="60" t="s">
        <v>106</v>
      </c>
      <c r="FJ2" s="60" t="s">
        <v>6</v>
      </c>
    </row>
    <row r="3" spans="1:256" s="62" customFormat="1" ht="15" customHeight="1">
      <c r="A3" s="61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29">
        <v>12</v>
      </c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31">
        <v>13</v>
      </c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29">
        <v>14</v>
      </c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>
        <v>15</v>
      </c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66" s="64" customFormat="1" ht="18.75" customHeight="1">
      <c r="A4" s="63"/>
      <c r="B4" s="128" t="s">
        <v>27</v>
      </c>
      <c r="C4" s="128"/>
      <c r="D4" s="128"/>
      <c r="E4" s="128" t="s">
        <v>28</v>
      </c>
      <c r="F4" s="128"/>
      <c r="G4" s="128"/>
      <c r="H4" s="128" t="s">
        <v>29</v>
      </c>
      <c r="I4" s="128"/>
      <c r="J4" s="128"/>
      <c r="K4" s="128" t="s">
        <v>27</v>
      </c>
      <c r="L4" s="128"/>
      <c r="M4" s="128"/>
      <c r="N4" s="128" t="s">
        <v>28</v>
      </c>
      <c r="O4" s="128"/>
      <c r="P4" s="128"/>
      <c r="Q4" s="128" t="s">
        <v>29</v>
      </c>
      <c r="R4" s="128"/>
      <c r="S4" s="128"/>
      <c r="T4" s="128" t="s">
        <v>27</v>
      </c>
      <c r="U4" s="128"/>
      <c r="V4" s="128"/>
      <c r="W4" s="128" t="s">
        <v>28</v>
      </c>
      <c r="X4" s="128"/>
      <c r="Y4" s="128"/>
      <c r="Z4" s="128" t="s">
        <v>29</v>
      </c>
      <c r="AA4" s="128"/>
      <c r="AB4" s="128"/>
      <c r="AC4" s="128" t="s">
        <v>27</v>
      </c>
      <c r="AD4" s="128"/>
      <c r="AE4" s="128"/>
      <c r="AF4" s="128" t="s">
        <v>28</v>
      </c>
      <c r="AG4" s="128"/>
      <c r="AH4" s="128"/>
      <c r="AI4" s="128" t="s">
        <v>29</v>
      </c>
      <c r="AJ4" s="128"/>
      <c r="AK4" s="128"/>
      <c r="AL4" s="128" t="s">
        <v>27</v>
      </c>
      <c r="AM4" s="128"/>
      <c r="AN4" s="128"/>
      <c r="AO4" s="128" t="s">
        <v>28</v>
      </c>
      <c r="AP4" s="128"/>
      <c r="AQ4" s="128"/>
      <c r="AR4" s="128" t="s">
        <v>29</v>
      </c>
      <c r="AS4" s="128"/>
      <c r="AT4" s="128"/>
      <c r="AU4" s="128" t="s">
        <v>27</v>
      </c>
      <c r="AV4" s="128"/>
      <c r="AW4" s="128"/>
      <c r="AX4" s="128" t="s">
        <v>28</v>
      </c>
      <c r="AY4" s="128"/>
      <c r="AZ4" s="128"/>
      <c r="BA4" s="128" t="s">
        <v>29</v>
      </c>
      <c r="BB4" s="128"/>
      <c r="BC4" s="128"/>
      <c r="BD4" s="128" t="s">
        <v>27</v>
      </c>
      <c r="BE4" s="128"/>
      <c r="BF4" s="128"/>
      <c r="BG4" s="128" t="s">
        <v>28</v>
      </c>
      <c r="BH4" s="128"/>
      <c r="BI4" s="128"/>
      <c r="BJ4" s="128" t="s">
        <v>29</v>
      </c>
      <c r="BK4" s="128"/>
      <c r="BL4" s="128"/>
      <c r="BM4" s="128" t="s">
        <v>27</v>
      </c>
      <c r="BN4" s="128"/>
      <c r="BO4" s="128"/>
      <c r="BP4" s="128" t="s">
        <v>28</v>
      </c>
      <c r="BQ4" s="128"/>
      <c r="BR4" s="128"/>
      <c r="BS4" s="128" t="s">
        <v>29</v>
      </c>
      <c r="BT4" s="128"/>
      <c r="BU4" s="128"/>
      <c r="BV4" s="128" t="s">
        <v>27</v>
      </c>
      <c r="BW4" s="128"/>
      <c r="BX4" s="128"/>
      <c r="BY4" s="128" t="s">
        <v>28</v>
      </c>
      <c r="BZ4" s="128"/>
      <c r="CA4" s="128"/>
      <c r="CB4" s="128" t="s">
        <v>29</v>
      </c>
      <c r="CC4" s="128"/>
      <c r="CD4" s="128"/>
      <c r="CE4" s="128" t="s">
        <v>27</v>
      </c>
      <c r="CF4" s="128"/>
      <c r="CG4" s="128"/>
      <c r="CH4" s="128" t="s">
        <v>28</v>
      </c>
      <c r="CI4" s="128"/>
      <c r="CJ4" s="128"/>
      <c r="CK4" s="128" t="s">
        <v>29</v>
      </c>
      <c r="CL4" s="128"/>
      <c r="CM4" s="128"/>
      <c r="CN4" s="128" t="s">
        <v>27</v>
      </c>
      <c r="CO4" s="128"/>
      <c r="CP4" s="128"/>
      <c r="CQ4" s="128" t="s">
        <v>28</v>
      </c>
      <c r="CR4" s="128"/>
      <c r="CS4" s="128"/>
      <c r="CT4" s="128" t="s">
        <v>29</v>
      </c>
      <c r="CU4" s="128"/>
      <c r="CV4" s="128"/>
      <c r="CW4" s="128" t="s">
        <v>27</v>
      </c>
      <c r="CX4" s="128"/>
      <c r="CY4" s="128"/>
      <c r="CZ4" s="128" t="s">
        <v>28</v>
      </c>
      <c r="DA4" s="128"/>
      <c r="DB4" s="128"/>
      <c r="DC4" s="128" t="s">
        <v>29</v>
      </c>
      <c r="DD4" s="128"/>
      <c r="DE4" s="128"/>
      <c r="DF4" s="127" t="s">
        <v>27</v>
      </c>
      <c r="DG4" s="127"/>
      <c r="DH4" s="127"/>
      <c r="DI4" s="127"/>
      <c r="DJ4" s="127" t="s">
        <v>28</v>
      </c>
      <c r="DK4" s="127"/>
      <c r="DL4" s="127"/>
      <c r="DM4" s="127"/>
      <c r="DN4" s="123" t="s">
        <v>29</v>
      </c>
      <c r="DO4" s="123"/>
      <c r="DP4" s="123"/>
      <c r="DQ4" s="123"/>
      <c r="DR4" s="123" t="s">
        <v>27</v>
      </c>
      <c r="DS4" s="123"/>
      <c r="DT4" s="123"/>
      <c r="DU4" s="123"/>
      <c r="DV4" s="123"/>
      <c r="DW4" s="123" t="s">
        <v>28</v>
      </c>
      <c r="DX4" s="123"/>
      <c r="DY4" s="123"/>
      <c r="DZ4" s="123"/>
      <c r="EA4" s="123"/>
      <c r="EB4" s="123" t="s">
        <v>29</v>
      </c>
      <c r="EC4" s="123"/>
      <c r="ED4" s="123"/>
      <c r="EE4" s="123"/>
      <c r="EF4" s="123"/>
      <c r="EG4" s="123" t="s">
        <v>27</v>
      </c>
      <c r="EH4" s="123"/>
      <c r="EI4" s="123"/>
      <c r="EJ4" s="123"/>
      <c r="EK4" s="123"/>
      <c r="EL4" s="123" t="s">
        <v>28</v>
      </c>
      <c r="EM4" s="123"/>
      <c r="EN4" s="123"/>
      <c r="EO4" s="123"/>
      <c r="EP4" s="123"/>
      <c r="EQ4" s="123" t="s">
        <v>29</v>
      </c>
      <c r="ER4" s="123"/>
      <c r="ES4" s="123"/>
      <c r="ET4" s="123"/>
      <c r="EU4" s="123"/>
      <c r="EV4" s="123" t="s">
        <v>27</v>
      </c>
      <c r="EW4" s="123"/>
      <c r="EX4" s="123"/>
      <c r="EY4" s="123"/>
      <c r="EZ4" s="123"/>
      <c r="FA4" s="123" t="s">
        <v>28</v>
      </c>
      <c r="FB4" s="123"/>
      <c r="FC4" s="123"/>
      <c r="FD4" s="123"/>
      <c r="FE4" s="123"/>
      <c r="FF4" s="123" t="s">
        <v>29</v>
      </c>
      <c r="FG4" s="123"/>
      <c r="FH4" s="123"/>
      <c r="FI4" s="123"/>
      <c r="FJ4" s="123"/>
    </row>
    <row r="5" spans="1:166" ht="18.75" customHeight="1">
      <c r="A5" s="19" t="s">
        <v>30</v>
      </c>
      <c r="B5" s="65"/>
      <c r="C5" s="25" t="e">
        <f>(B5-MIN(B$5:B$124))/((MAX(B$5:B$124))-MIN(B$5:B$124))</f>
        <v>#DIV/0!</v>
      </c>
      <c r="D5" s="26">
        <f>IF(ISNUMBER(B5),1,0)</f>
        <v>0</v>
      </c>
      <c r="E5" s="65"/>
      <c r="F5" s="25" t="e">
        <f>(E5-MIN(E$5:E$124))/((MAX(E$5:E$124))-MIN(E$5:E$124))</f>
        <v>#DIV/0!</v>
      </c>
      <c r="G5" s="26">
        <f>IF(ISNUMBER(E5),1,0)</f>
        <v>0</v>
      </c>
      <c r="H5" s="65"/>
      <c r="I5" s="25" t="e">
        <f>(H5-MIN(H$5:H$124))/((MAX(H$5:H$124))-MIN(H$5:H$124))</f>
        <v>#DIV/0!</v>
      </c>
      <c r="J5" s="26">
        <f>IF(ISNUMBER(H5),1,0)</f>
        <v>0</v>
      </c>
      <c r="K5" s="65"/>
      <c r="L5" s="25" t="e">
        <f>(K5-MIN(K$5:K$124))/((MAX(K$5:K$124))-MIN(K$5:K$124))</f>
        <v>#DIV/0!</v>
      </c>
      <c r="M5" s="26">
        <f>IF(ISNUMBER(K5),1,0)</f>
        <v>0</v>
      </c>
      <c r="N5" s="65"/>
      <c r="O5" s="25" t="e">
        <f>(N5-MIN(N$5:N$124))/((MAX(N$5:N$124))-MIN(N$5:N$124))</f>
        <v>#DIV/0!</v>
      </c>
      <c r="P5" s="26">
        <f>IF(ISNUMBER(N5),1,0)</f>
        <v>0</v>
      </c>
      <c r="Q5" s="65"/>
      <c r="R5" s="25" t="e">
        <f>(Q5-MIN(Q$5:Q$124))/((MAX(Q$5:Q$124))-MIN(Q$5:Q$124))</f>
        <v>#DIV/0!</v>
      </c>
      <c r="S5" s="26">
        <f>IF(ISNUMBER(Q5),1,0)</f>
        <v>0</v>
      </c>
      <c r="T5" s="65"/>
      <c r="U5" s="25" t="e">
        <f>(T5-MIN(T$5:T$124))/((MAX(T$5:T$124))-MIN(T$5:T$124))</f>
        <v>#DIV/0!</v>
      </c>
      <c r="V5" s="26">
        <f>IF(ISNUMBER(T5),1,0)</f>
        <v>0</v>
      </c>
      <c r="W5" s="65"/>
      <c r="X5" s="25" t="e">
        <f>(W5-MIN(W$5:W$124))/((MAX(W$5:W$124))-MIN(W$5:W$124))</f>
        <v>#DIV/0!</v>
      </c>
      <c r="Y5" s="26">
        <f>IF(ISNUMBER(W5),1,0)</f>
        <v>0</v>
      </c>
      <c r="Z5" s="65"/>
      <c r="AA5" s="25" t="e">
        <f>(Z5-MIN(Z$5:Z$124))/((MAX(Z$5:Z$124))-MIN(Z$5:Z$124))</f>
        <v>#DIV/0!</v>
      </c>
      <c r="AB5" s="26">
        <f>IF(ISNUMBER(Z5),1,0)</f>
        <v>0</v>
      </c>
      <c r="AC5" s="65"/>
      <c r="AD5" s="25" t="e">
        <f>(AC5-MIN(AC$5:AC$124))/((MAX(AC$5:AC$124))-MIN(AC$5:AC$124))</f>
        <v>#DIV/0!</v>
      </c>
      <c r="AE5" s="26">
        <f>IF(ISNUMBER(AC5),1,0)</f>
        <v>0</v>
      </c>
      <c r="AF5" s="65"/>
      <c r="AG5" s="25" t="e">
        <f>(AF5-MIN(AF$5:AF$124))/((MAX(AF$5:AF$124))-MIN(AF$5:AF$124))</f>
        <v>#DIV/0!</v>
      </c>
      <c r="AH5" s="26">
        <f>IF(ISNUMBER(AF5),1,0)</f>
        <v>0</v>
      </c>
      <c r="AI5" s="65"/>
      <c r="AJ5" s="25" t="e">
        <f>(AI5-MIN(AI$5:AI$124))/((MAX(AI$5:AI$124))-MIN(AI$5:AI$124))</f>
        <v>#DIV/0!</v>
      </c>
      <c r="AK5" s="26">
        <f>IF(ISNUMBER(AI5),1,0)</f>
        <v>0</v>
      </c>
      <c r="AL5" s="65"/>
      <c r="AM5" s="25" t="e">
        <f>(AL5-MIN(AL$5:AL$124))/((MAX(AL$5:AL$124))-MIN(AL$5:AL$124))</f>
        <v>#DIV/0!</v>
      </c>
      <c r="AN5" s="26">
        <f>IF(ISNUMBER(AL5),1,0)</f>
        <v>0</v>
      </c>
      <c r="AO5" s="65"/>
      <c r="AP5" s="25" t="e">
        <f>(AO5-MIN(AO$5:AO$124))/((MAX(AO$5:AO$124))-MIN(AO$5:AO$124))</f>
        <v>#DIV/0!</v>
      </c>
      <c r="AQ5" s="26">
        <f>IF(ISNUMBER(AO5),1,0)</f>
        <v>0</v>
      </c>
      <c r="AR5" s="65"/>
      <c r="AS5" s="25" t="e">
        <f>(AR5-MIN(AR$5:AR$124))/((MAX(AR$5:AR$124))-MIN(AR$5:AR$124))</f>
        <v>#DIV/0!</v>
      </c>
      <c r="AT5" s="26">
        <f>IF(ISNUMBER(AR5),1,0)</f>
        <v>0</v>
      </c>
      <c r="AU5" s="65"/>
      <c r="AV5" s="25" t="e">
        <f>(AU5-MIN(AU$5:AU$124))/((MAX(AU$5:AU$124))-MIN(AU$5:AU$124))</f>
        <v>#DIV/0!</v>
      </c>
      <c r="AW5" s="26">
        <f>IF(ISNUMBER(AU5),1,0)</f>
        <v>0</v>
      </c>
      <c r="AX5" s="65"/>
      <c r="AY5" s="25" t="e">
        <f>(AX5-MIN(AX$5:AX$124))/((MAX(AX$5:AX$124))-MIN(AX$5:AX$124))</f>
        <v>#DIV/0!</v>
      </c>
      <c r="AZ5" s="26">
        <f>IF(ISNUMBER(AX5),1,0)</f>
        <v>0</v>
      </c>
      <c r="BA5" s="65"/>
      <c r="BB5" s="25" t="e">
        <f>(BA5-MIN(BA$5:BA$124))/((MAX(BA$5:BA$124))-MIN(BA$5:BA$124))</f>
        <v>#DIV/0!</v>
      </c>
      <c r="BC5" s="26">
        <f>IF(ISNUMBER(BA5),1,0)</f>
        <v>0</v>
      </c>
      <c r="BD5" s="65"/>
      <c r="BE5" s="25" t="e">
        <f>(BD5-MIN(BD$5:BD$124))/((MAX(BD$5:BD$124))-MIN(BD$5:BD$124))</f>
        <v>#DIV/0!</v>
      </c>
      <c r="BF5" s="26">
        <f>IF(ISNUMBER(BD5),1,0)</f>
        <v>0</v>
      </c>
      <c r="BG5" s="65"/>
      <c r="BH5" s="25" t="e">
        <f>(BG5-MIN(BG$5:BG$124))/((MAX(BG$5:BG$124))-MIN(BG$5:BG$124))</f>
        <v>#DIV/0!</v>
      </c>
      <c r="BI5" s="26">
        <f>IF(ISNUMBER(BG5),1,0)</f>
        <v>0</v>
      </c>
      <c r="BJ5" s="65"/>
      <c r="BK5" s="25" t="e">
        <f>(BJ5-MIN(BJ$5:BJ$124))/((MAX(BJ$5:BJ$124))-MIN(BJ$5:BJ$124))</f>
        <v>#DIV/0!</v>
      </c>
      <c r="BL5" s="26">
        <f>IF(ISNUMBER(BJ5),1,0)</f>
        <v>0</v>
      </c>
      <c r="BM5" s="65"/>
      <c r="BN5" s="25" t="e">
        <f>(BM5-MIN(BM$5:BM$124))/((MAX(BM$5:BM$124))-MIN(BM$5:BM$124))</f>
        <v>#DIV/0!</v>
      </c>
      <c r="BO5" s="26">
        <f>IF(ISNUMBER(BM5),1,0)</f>
        <v>0</v>
      </c>
      <c r="BP5" s="65"/>
      <c r="BQ5" s="25" t="e">
        <f>(BP5-MIN(BP$5:BP$124))/((MAX(BP$5:BP$124))-MIN(BP$5:BP$124))</f>
        <v>#DIV/0!</v>
      </c>
      <c r="BR5" s="26">
        <f>IF(ISNUMBER(BP5),1,0)</f>
        <v>0</v>
      </c>
      <c r="BS5" s="65"/>
      <c r="BT5" s="25" t="e">
        <f>(BS5-MIN(BS$5:BS$124))/((MAX(BS$5:BS$124))-MIN(BS$5:BS$124))</f>
        <v>#DIV/0!</v>
      </c>
      <c r="BU5" s="26">
        <f>IF(ISNUMBER(BS5),1,0)</f>
        <v>0</v>
      </c>
      <c r="BV5" s="65"/>
      <c r="BW5" s="25" t="e">
        <f>(BV5-MIN(BV$5:BV$124))/((MAX(BV$5:BV$124))-MIN(BV$5:BV$124))</f>
        <v>#DIV/0!</v>
      </c>
      <c r="BX5" s="26">
        <f>IF(ISNUMBER(BV5),1,0)</f>
        <v>0</v>
      </c>
      <c r="BY5" s="65"/>
      <c r="BZ5" s="25" t="e">
        <f>(BY5-MIN(BY$5:BY$124))/((MAX(BY$5:BY$124))-MIN(BY$5:BY$124))</f>
        <v>#DIV/0!</v>
      </c>
      <c r="CA5" s="26">
        <f>IF(ISNUMBER(BY5),1,0)</f>
        <v>0</v>
      </c>
      <c r="CB5" s="65"/>
      <c r="CC5" s="25" t="e">
        <f>(CB5-MIN(CB$5:CB$124))/((MAX(CB$5:CB$124))-MIN(CB$5:CB$124))</f>
        <v>#DIV/0!</v>
      </c>
      <c r="CD5" s="26">
        <f>IF(ISNUMBER(CB5),1,0)</f>
        <v>0</v>
      </c>
      <c r="CE5" s="65"/>
      <c r="CF5" s="25" t="e">
        <f>(CE5-MIN(CE$5:CE$124))/((MAX(CE$5:CE$124))-MIN(CE$5:CE$124))</f>
        <v>#DIV/0!</v>
      </c>
      <c r="CG5" s="26">
        <f>IF(ISNUMBER(CE5),1,0)</f>
        <v>0</v>
      </c>
      <c r="CH5" s="65"/>
      <c r="CI5" s="25" t="e">
        <f>(CH5-MIN(CH$5:CH$124))/((MAX(CH$5:CH$124))-MIN(CH$5:CH$124))</f>
        <v>#DIV/0!</v>
      </c>
      <c r="CJ5" s="26">
        <f>IF(ISNUMBER(CH5),1,0)</f>
        <v>0</v>
      </c>
      <c r="CK5" s="65"/>
      <c r="CL5" s="25" t="e">
        <f>(CK5-MIN(CK$5:CK$124))/((MAX(CK$5:CK$124))-MIN(CK$5:CK$124))</f>
        <v>#DIV/0!</v>
      </c>
      <c r="CM5" s="26">
        <f>IF(ISNUMBER(CK5),1,0)</f>
        <v>0</v>
      </c>
      <c r="CN5" s="65"/>
      <c r="CO5" s="25" t="e">
        <f>(CN5-MIN(CN$5:CN$124))/((MAX(CN$5:CN$124))-MIN(CN$5:CN$124))</f>
        <v>#DIV/0!</v>
      </c>
      <c r="CP5" s="26">
        <f>IF(ISNUMBER(CN5),1,0)</f>
        <v>0</v>
      </c>
      <c r="CQ5" s="65"/>
      <c r="CR5" s="25" t="e">
        <f>(CQ5-MIN(CQ$5:CQ$124))/((MAX(CQ$5:CQ$124))-MIN(CQ$5:CQ$124))</f>
        <v>#DIV/0!</v>
      </c>
      <c r="CS5" s="26">
        <f>IF(ISNUMBER(CQ5),1,0)</f>
        <v>0</v>
      </c>
      <c r="CT5" s="65"/>
      <c r="CU5" s="25" t="e">
        <f>(CT5-MIN(CT$5:CT$124))/((MAX(CT$5:CT$124))-MIN(CT$5:CT$124))</f>
        <v>#DIV/0!</v>
      </c>
      <c r="CV5" s="26">
        <f>IF(ISNUMBER(CT5),1,0)</f>
        <v>0</v>
      </c>
      <c r="CW5" s="65"/>
      <c r="CX5" s="25" t="e">
        <f>(CW5-MIN(CW$5:CW$124))/((MAX(CW$5:CW$124))-MIN(CW$5:CW$124))</f>
        <v>#DIV/0!</v>
      </c>
      <c r="CY5" s="26">
        <f>IF(ISNUMBER(CW5),1,0)</f>
        <v>0</v>
      </c>
      <c r="CZ5" s="65"/>
      <c r="DA5" s="25" t="e">
        <f>(CZ5-MIN(CZ$5:CZ$124))/((MAX(CZ$5:CZ$124))-MIN(CZ$5:CZ$124))</f>
        <v>#DIV/0!</v>
      </c>
      <c r="DB5" s="26">
        <f>IF(ISNUMBER(CZ5),1,0)</f>
        <v>0</v>
      </c>
      <c r="DC5" s="65"/>
      <c r="DD5" s="25" t="e">
        <f>(DC5-MIN(DC$5:DC$124))/((MAX(DC$5:DC$124))-MIN(DC$5:DC$124))</f>
        <v>#DIV/0!</v>
      </c>
      <c r="DE5" s="26">
        <f>IF(ISNUMBER(DC5),1,0)</f>
        <v>0</v>
      </c>
      <c r="DF5" s="66">
        <f>V5+AE5+AN5+AW5+BF5+BO5+BX5+CG5+CP5+CY5</f>
        <v>0</v>
      </c>
      <c r="DG5" s="67">
        <f>DF5/9</f>
        <v>0</v>
      </c>
      <c r="DH5" s="25" t="e">
        <f>(DG5-MIN(DG$5:DG$124))/((MAX(DG$5:DG$124))-MIN(DG$5:DG$124))</f>
        <v>#DIV/0!</v>
      </c>
      <c r="DI5" s="26">
        <f>IF(ISNUMBER(DG5),1,0)</f>
        <v>1</v>
      </c>
      <c r="DJ5" s="66">
        <f>AQ5+Y5+AH5+AZ5+BI5+BR5+CA5+CJ5+CS5+DB5</f>
        <v>0</v>
      </c>
      <c r="DK5" s="67">
        <f>DJ5/9</f>
        <v>0</v>
      </c>
      <c r="DL5" s="25" t="e">
        <f>(DK5-MIN(DK$5:DK$124))/((MAX(DK$5:DK$124))-MIN(DK$5:DK$124))</f>
        <v>#DIV/0!</v>
      </c>
      <c r="DM5" s="26">
        <f>IF(ISNUMBER(DK5),1,0)</f>
        <v>1</v>
      </c>
      <c r="DN5" s="66">
        <f>AB5+AK5+AT5+BC5+BL5+BU5+CD5+CM5+CV5+DE5</f>
        <v>0</v>
      </c>
      <c r="DO5" s="67">
        <f>DN5/9</f>
        <v>0</v>
      </c>
      <c r="DP5" s="25" t="e">
        <f>(DO5-MIN(DO$5:DO$124))/((MAX(DO$5:DO$124))-MIN(DO$5:DO$124))</f>
        <v>#DIV/0!</v>
      </c>
      <c r="DQ5" s="26">
        <f>IF(ISNUMBER(DO5),1,0)</f>
        <v>1</v>
      </c>
      <c r="DR5" s="68">
        <v>41</v>
      </c>
      <c r="DS5" s="68"/>
      <c r="DT5" s="67">
        <f>DS5/DR5</f>
        <v>0</v>
      </c>
      <c r="DU5" s="25" t="e">
        <f>(DT5-MIN(DT$5:DT$124))/((MAX(DT$5:DT$124))-MIN(DT$5:DT$124))</f>
        <v>#DIV/0!</v>
      </c>
      <c r="DV5" s="26">
        <f>IF(ISNUMBER(DT5),1,0)</f>
        <v>1</v>
      </c>
      <c r="DW5" s="68">
        <v>53</v>
      </c>
      <c r="DX5" s="68"/>
      <c r="DY5" s="67">
        <f>DX5/DW5</f>
        <v>0</v>
      </c>
      <c r="DZ5" s="25" t="e">
        <f>(DY5-MIN(DY$5:DY$124))/((MAX(DY$5:DY$124))-MIN(DY$5:DY$124))</f>
        <v>#DIV/0!</v>
      </c>
      <c r="EA5" s="26">
        <f>IF(ISNUMBER(DY5),1,0)</f>
        <v>1</v>
      </c>
      <c r="EB5" s="68">
        <v>60</v>
      </c>
      <c r="EC5" s="68"/>
      <c r="ED5" s="67">
        <f>EC5/EB5</f>
        <v>0</v>
      </c>
      <c r="EE5" s="25" t="e">
        <f>(ED5-MIN(ED$5:ED$124))/((MAX(ED$5:ED$124))-MIN(ED$5:ED$124))</f>
        <v>#DIV/0!</v>
      </c>
      <c r="EF5" s="26">
        <f>IF(ISNUMBER(ED5),1,0)</f>
        <v>1</v>
      </c>
      <c r="EG5" s="68">
        <v>56</v>
      </c>
      <c r="EH5" s="68">
        <v>49</v>
      </c>
      <c r="EI5" s="67">
        <f>EH5/EG5</f>
        <v>0.875</v>
      </c>
      <c r="EJ5" s="25" t="e">
        <f>(EI5-MIN(EI$5:EI$124))/((MAX(EI$5:EI$124))-MIN(EI$5:EI$124))</f>
        <v>#DIV/0!</v>
      </c>
      <c r="EK5" s="26">
        <f>IF(ISNUMBER(EI5),1,0)</f>
        <v>1</v>
      </c>
      <c r="EL5" s="68">
        <v>73</v>
      </c>
      <c r="EM5" s="68">
        <v>57</v>
      </c>
      <c r="EN5" s="67">
        <f>EM5/EL5</f>
        <v>0.7808219178082192</v>
      </c>
      <c r="EO5" s="25" t="e">
        <f>(EN5-MIN(EN$5:EN$124))/((MAX(EN$5:EN$124))-MIN(EN$5:EN$124))</f>
        <v>#DIV/0!</v>
      </c>
      <c r="EP5" s="26">
        <f>IF(ISNUMBER(EN5),1,0)</f>
        <v>1</v>
      </c>
      <c r="EQ5" s="68">
        <v>70</v>
      </c>
      <c r="ER5" s="68">
        <v>60</v>
      </c>
      <c r="ES5" s="67">
        <f>ER5/EQ5</f>
        <v>0.8571428571428571</v>
      </c>
      <c r="ET5" s="25" t="e">
        <f>(ES5-MIN(ES$5:ES$124))/((MAX(ES$5:ES$124))-MIN(ES$5:ES$124))</f>
        <v>#DIV/0!</v>
      </c>
      <c r="EU5" s="26">
        <f>IF(ISNUMBER(ES5),1,0)</f>
        <v>1</v>
      </c>
      <c r="EV5" s="27"/>
      <c r="EW5" s="27"/>
      <c r="EX5" s="67" t="e">
        <f>EW5/EV5</f>
        <v>#DIV/0!</v>
      </c>
      <c r="EY5" s="25" t="e">
        <f>(EX5-MIN(EX$5:EX$124))/((MAX(EX$5:EX$124))-MIN(EX$5:EX$124))</f>
        <v>#DIV/0!</v>
      </c>
      <c r="EZ5" s="26">
        <f>IF(ISNUMBER(EX5),1,0)</f>
        <v>0</v>
      </c>
      <c r="FA5" s="27"/>
      <c r="FB5" s="27"/>
      <c r="FC5" s="67" t="e">
        <f>FB5/FA5</f>
        <v>#DIV/0!</v>
      </c>
      <c r="FD5" s="25" t="e">
        <f>(FC5-MIN(FC$5:FC$124))/((MAX(FC$5:FC$124))-MIN(FC$5:FC$124))</f>
        <v>#DIV/0!</v>
      </c>
      <c r="FE5" s="26">
        <f>IF(ISNUMBER(FC5),1,0)</f>
        <v>0</v>
      </c>
      <c r="FF5" s="27"/>
      <c r="FG5" s="27"/>
      <c r="FH5" s="67" t="e">
        <f>FG5/FF5</f>
        <v>#DIV/0!</v>
      </c>
      <c r="FI5" s="25" t="e">
        <f>(FH5-MIN(FH$5:FH$124))/((MAX(FH$5:FH$124))-MIN(FH$5:FH$124))</f>
        <v>#DIV/0!</v>
      </c>
      <c r="FJ5" s="26">
        <f>IF(ISNUMBER(FH5),1,0)</f>
        <v>0</v>
      </c>
    </row>
    <row r="10" ht="12.75" customHeight="1"/>
    <row r="11" spans="121:127" ht="12.75">
      <c r="DQ11" s="31"/>
      <c r="DR11" s="34"/>
      <c r="DS11" s="34"/>
      <c r="DT11" s="33"/>
      <c r="DU11" s="36"/>
      <c r="DV11" s="36"/>
      <c r="DW11" s="32"/>
    </row>
    <row r="20" spans="1:64" ht="12.75">
      <c r="A20" s="29"/>
      <c r="B20" s="69"/>
      <c r="C20" s="31"/>
      <c r="D20" s="31"/>
      <c r="E20" s="69"/>
      <c r="F20" s="31"/>
      <c r="G20" s="31"/>
      <c r="H20" s="69"/>
      <c r="I20" s="31"/>
      <c r="J20" s="31"/>
      <c r="K20" s="69"/>
      <c r="L20" s="31"/>
      <c r="M20" s="31"/>
      <c r="N20" s="69"/>
      <c r="O20" s="31"/>
      <c r="P20" s="31"/>
      <c r="Q20" s="69"/>
      <c r="R20" s="31"/>
      <c r="S20" s="31"/>
      <c r="T20" s="69"/>
      <c r="U20" s="31"/>
      <c r="V20" s="31"/>
      <c r="W20" s="69"/>
      <c r="X20" s="31"/>
      <c r="Y20" s="31"/>
      <c r="Z20" s="69"/>
      <c r="AA20" s="31"/>
      <c r="AB20" s="31"/>
      <c r="AC20" s="69"/>
      <c r="AD20" s="31"/>
      <c r="AE20" s="31"/>
      <c r="AF20" s="69"/>
      <c r="AG20" s="31"/>
      <c r="AH20" s="31"/>
      <c r="AI20" s="69"/>
      <c r="AJ20" s="31"/>
      <c r="AK20" s="31"/>
      <c r="AL20" s="69"/>
      <c r="AM20" s="31"/>
      <c r="AN20" s="31"/>
      <c r="AO20" s="69"/>
      <c r="AP20" s="31"/>
      <c r="AQ20" s="31"/>
      <c r="AR20" s="69"/>
      <c r="AS20" s="31"/>
      <c r="AT20" s="31"/>
      <c r="AU20" s="69"/>
      <c r="AV20" s="31"/>
      <c r="AW20" s="31"/>
      <c r="AX20" s="69"/>
      <c r="AY20" s="31"/>
      <c r="AZ20" s="31"/>
      <c r="BA20" s="69"/>
      <c r="BB20" s="31"/>
      <c r="BC20" s="31"/>
      <c r="BD20" s="69"/>
      <c r="BE20" s="31"/>
      <c r="BF20" s="31"/>
      <c r="BG20" s="69"/>
      <c r="BH20" s="31"/>
      <c r="BI20" s="31"/>
      <c r="BJ20" s="69"/>
      <c r="BK20" s="31"/>
      <c r="BL20" s="31"/>
    </row>
  </sheetData>
  <sheetProtection selectLockedCells="1" selectUnlockedCells="1"/>
  <mergeCells count="53">
    <mergeCell ref="B3:DE3"/>
    <mergeCell ref="DF3:DQ3"/>
    <mergeCell ref="DR3:EF3"/>
    <mergeCell ref="EG3:EU3"/>
    <mergeCell ref="EV3:FJ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O4:AQ4"/>
    <mergeCell ref="AR4:AT4"/>
    <mergeCell ref="AU4:AW4"/>
    <mergeCell ref="AX4:AZ4"/>
    <mergeCell ref="AC4:AE4"/>
    <mergeCell ref="AF4:AH4"/>
    <mergeCell ref="AI4:AK4"/>
    <mergeCell ref="AL4:AN4"/>
    <mergeCell ref="BM4:BO4"/>
    <mergeCell ref="BP4:BR4"/>
    <mergeCell ref="BS4:BU4"/>
    <mergeCell ref="BV4:BX4"/>
    <mergeCell ref="BA4:BC4"/>
    <mergeCell ref="BD4:BF4"/>
    <mergeCell ref="BG4:BI4"/>
    <mergeCell ref="BJ4:BL4"/>
    <mergeCell ref="CK4:CM4"/>
    <mergeCell ref="CN4:CP4"/>
    <mergeCell ref="CQ4:CS4"/>
    <mergeCell ref="CT4:CV4"/>
    <mergeCell ref="BY4:CA4"/>
    <mergeCell ref="CB4:CD4"/>
    <mergeCell ref="CE4:CG4"/>
    <mergeCell ref="CH4:CJ4"/>
    <mergeCell ref="DJ4:DM4"/>
    <mergeCell ref="DN4:DQ4"/>
    <mergeCell ref="DR4:DV4"/>
    <mergeCell ref="DW4:EA4"/>
    <mergeCell ref="CW4:CY4"/>
    <mergeCell ref="CZ4:DB4"/>
    <mergeCell ref="DC4:DE4"/>
    <mergeCell ref="DF4:DI4"/>
    <mergeCell ref="EV4:EZ4"/>
    <mergeCell ref="FA4:FE4"/>
    <mergeCell ref="FF4:FJ4"/>
    <mergeCell ref="EB4:EF4"/>
    <mergeCell ref="EG4:EK4"/>
    <mergeCell ref="EL4:EP4"/>
    <mergeCell ref="EQ4:EU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"/>
  <sheetViews>
    <sheetView zoomScale="103" zoomScaleNormal="103" zoomScalePageLayoutView="0" workbookViewId="0" topLeftCell="Q1">
      <selection activeCell="DM15" sqref="DM15"/>
    </sheetView>
  </sheetViews>
  <sheetFormatPr defaultColWidth="10.421875" defaultRowHeight="12.75"/>
  <cols>
    <col min="1" max="1" width="23.00390625" style="1" customWidth="1"/>
    <col min="2" max="2" width="8.7109375" style="4" customWidth="1"/>
    <col min="3" max="3" width="6.7109375" style="4" customWidth="1"/>
    <col min="4" max="4" width="14.8515625" style="3" customWidth="1"/>
    <col min="5" max="5" width="8.8515625" style="3" customWidth="1"/>
    <col min="6" max="6" width="4.57421875" style="3" customWidth="1"/>
    <col min="7" max="7" width="10.421875" style="4" customWidth="1"/>
    <col min="8" max="8" width="6.421875" style="4" customWidth="1"/>
    <col min="9" max="9" width="15.421875" style="3" customWidth="1"/>
    <col min="10" max="10" width="8.7109375" style="3" customWidth="1"/>
    <col min="11" max="11" width="4.7109375" style="3" customWidth="1"/>
    <col min="12" max="12" width="9.28125" style="4" customWidth="1"/>
    <col min="13" max="13" width="6.57421875" style="4" customWidth="1"/>
    <col min="14" max="14" width="14.8515625" style="3" customWidth="1"/>
    <col min="15" max="15" width="9.8515625" style="3" customWidth="1"/>
    <col min="16" max="16" width="3.7109375" style="3" customWidth="1"/>
    <col min="17" max="17" width="4.28125" style="4" customWidth="1"/>
    <col min="18" max="18" width="6.8515625" style="4" customWidth="1"/>
    <col min="19" max="19" width="12.7109375" style="3" customWidth="1"/>
    <col min="20" max="20" width="9.28125" style="3" customWidth="1"/>
    <col min="21" max="21" width="3.8515625" style="3" customWidth="1"/>
    <col min="22" max="22" width="4.421875" style="4" customWidth="1"/>
    <col min="23" max="23" width="7.28125" style="4" customWidth="1"/>
    <col min="24" max="24" width="9.421875" style="3" customWidth="1"/>
    <col min="25" max="25" width="9.8515625" style="3" customWidth="1"/>
    <col min="26" max="26" width="3.57421875" style="3" customWidth="1"/>
    <col min="27" max="27" width="4.140625" style="4" customWidth="1"/>
    <col min="28" max="28" width="7.140625" style="4" customWidth="1"/>
    <col min="29" max="29" width="9.8515625" style="3" customWidth="1"/>
    <col min="30" max="30" width="11.28125" style="3" customWidth="1"/>
    <col min="31" max="31" width="4.140625" style="3" customWidth="1"/>
    <col min="32" max="32" width="10.00390625" style="4" customWidth="1"/>
    <col min="33" max="33" width="12.57421875" style="4" customWidth="1"/>
    <col min="34" max="34" width="12.00390625" style="3" customWidth="1"/>
    <col min="35" max="35" width="9.421875" style="3" customWidth="1"/>
    <col min="36" max="36" width="3.8515625" style="3" customWidth="1"/>
    <col min="37" max="37" width="9.140625" style="4" customWidth="1"/>
    <col min="38" max="38" width="12.00390625" style="4" customWidth="1"/>
    <col min="39" max="39" width="11.7109375" style="3" customWidth="1"/>
    <col min="40" max="40" width="8.8515625" style="3" customWidth="1"/>
    <col min="41" max="41" width="3.7109375" style="3" customWidth="1"/>
    <col min="42" max="42" width="9.140625" style="4" customWidth="1"/>
    <col min="43" max="43" width="12.00390625" style="4" customWidth="1"/>
    <col min="44" max="44" width="12.140625" style="3" customWidth="1"/>
    <col min="45" max="45" width="10.140625" style="3" customWidth="1"/>
    <col min="46" max="46" width="3.421875" style="3" customWidth="1"/>
    <col min="47" max="47" width="3.7109375" style="4" customWidth="1"/>
    <col min="48" max="48" width="9.28125" style="3" customWidth="1"/>
    <col min="49" max="49" width="3.28125" style="3" customWidth="1"/>
    <col min="50" max="50" width="4.421875" style="4" customWidth="1"/>
    <col min="51" max="51" width="8.7109375" style="3" customWidth="1"/>
    <col min="52" max="52" width="3.57421875" style="3" customWidth="1"/>
    <col min="53" max="53" width="4.57421875" style="4" customWidth="1"/>
    <col min="54" max="54" width="12.421875" style="3" customWidth="1"/>
    <col min="55" max="55" width="3.28125" style="3" customWidth="1"/>
    <col min="56" max="56" width="5.28125" style="4" customWidth="1"/>
    <col min="57" max="57" width="6.7109375" style="4" customWidth="1"/>
    <col min="58" max="58" width="9.421875" style="3" customWidth="1"/>
    <col min="59" max="59" width="8.8515625" style="3" customWidth="1"/>
    <col min="60" max="60" width="4.28125" style="3" customWidth="1"/>
    <col min="61" max="61" width="5.57421875" style="4" customWidth="1"/>
    <col min="62" max="62" width="6.57421875" style="4" customWidth="1"/>
    <col min="63" max="63" width="11.00390625" style="3" customWidth="1"/>
    <col min="64" max="64" width="10.421875" style="3" customWidth="1"/>
    <col min="65" max="65" width="3.7109375" style="3" customWidth="1"/>
    <col min="66" max="66" width="5.421875" style="4" customWidth="1"/>
    <col min="67" max="67" width="7.140625" style="4" customWidth="1"/>
    <col min="68" max="68" width="10.28125" style="3" customWidth="1"/>
    <col min="69" max="69" width="10.140625" style="3" customWidth="1"/>
    <col min="70" max="70" width="3.7109375" style="3" customWidth="1"/>
    <col min="71" max="71" width="4.57421875" style="4" customWidth="1"/>
    <col min="72" max="72" width="10.140625" style="3" customWidth="1"/>
    <col min="73" max="73" width="4.140625" style="3" customWidth="1"/>
    <col min="74" max="74" width="3.8515625" style="4" customWidth="1"/>
    <col min="75" max="75" width="10.140625" style="3" customWidth="1"/>
    <col min="76" max="76" width="4.140625" style="3" customWidth="1"/>
    <col min="77" max="77" width="3.8515625" style="4" customWidth="1"/>
    <col min="78" max="78" width="10.140625" style="3" customWidth="1"/>
    <col min="79" max="79" width="4.140625" style="3" customWidth="1"/>
    <col min="80" max="80" width="4.7109375" style="4" customWidth="1"/>
    <col min="81" max="81" width="6.8515625" style="4" customWidth="1"/>
    <col min="82" max="82" width="10.421875" style="3" customWidth="1"/>
    <col min="83" max="83" width="9.57421875" style="3" customWidth="1"/>
    <col min="84" max="84" width="3.7109375" style="3" customWidth="1"/>
    <col min="85" max="85" width="5.28125" style="4" customWidth="1"/>
    <col min="86" max="86" width="7.57421875" style="4" customWidth="1"/>
    <col min="87" max="87" width="10.421875" style="3" customWidth="1"/>
    <col min="88" max="88" width="9.28125" style="3" customWidth="1"/>
    <col min="89" max="89" width="3.7109375" style="3" customWidth="1"/>
    <col min="90" max="90" width="5.57421875" style="4" customWidth="1"/>
    <col min="91" max="91" width="6.7109375" style="4" customWidth="1"/>
    <col min="92" max="92" width="10.421875" style="3" customWidth="1"/>
    <col min="93" max="93" width="8.7109375" style="3" customWidth="1"/>
    <col min="94" max="94" width="3.421875" style="3" customWidth="1"/>
    <col min="95" max="97" width="4.57421875" style="4" customWidth="1"/>
    <col min="98" max="98" width="3.00390625" style="4" customWidth="1"/>
    <col min="99" max="99" width="4.57421875" style="4" customWidth="1"/>
    <col min="100" max="100" width="6.28125" style="4" customWidth="1"/>
    <col min="101" max="102" width="5.8515625" style="4" customWidth="1"/>
    <col min="103" max="103" width="4.7109375" style="4" customWidth="1"/>
    <col min="104" max="104" width="4.140625" style="4" customWidth="1"/>
    <col min="105" max="105" width="4.28125" style="4" customWidth="1"/>
    <col min="106" max="106" width="12.00390625" style="3" customWidth="1"/>
    <col min="107" max="107" width="10.7109375" style="3" customWidth="1"/>
    <col min="108" max="108" width="4.57421875" style="3" customWidth="1"/>
    <col min="109" max="109" width="3.140625" style="4" customWidth="1"/>
    <col min="110" max="111" width="2.7109375" style="4" customWidth="1"/>
    <col min="112" max="112" width="2.8515625" style="4" customWidth="1"/>
    <col min="113" max="113" width="3.00390625" style="4" customWidth="1"/>
    <col min="114" max="114" width="6.8515625" style="4" customWidth="1"/>
    <col min="115" max="115" width="6.57421875" style="4" customWidth="1"/>
    <col min="116" max="116" width="3.28125" style="4" customWidth="1"/>
    <col min="117" max="117" width="3.57421875" style="4" customWidth="1"/>
    <col min="118" max="118" width="5.7109375" style="4" customWidth="1"/>
    <col min="119" max="119" width="7.28125" style="4" customWidth="1"/>
    <col min="120" max="120" width="10.57421875" style="3" customWidth="1"/>
    <col min="121" max="121" width="9.8515625" style="3" customWidth="1"/>
    <col min="122" max="122" width="3.8515625" style="3" customWidth="1"/>
    <col min="123" max="133" width="4.421875" style="4" customWidth="1"/>
    <col min="134" max="134" width="9.8515625" style="3" customWidth="1"/>
    <col min="135" max="135" width="9.421875" style="3" customWidth="1"/>
    <col min="136" max="137" width="4.57421875" style="3" customWidth="1"/>
    <col min="138" max="138" width="6.00390625" style="4" customWidth="1"/>
    <col min="139" max="139" width="6.7109375" style="4" customWidth="1"/>
    <col min="140" max="140" width="9.28125" style="3" customWidth="1"/>
    <col min="141" max="141" width="9.140625" style="3" customWidth="1"/>
    <col min="142" max="142" width="4.421875" style="3" customWidth="1"/>
    <col min="143" max="144" width="6.421875" style="4" customWidth="1"/>
    <col min="145" max="145" width="9.57421875" style="3" customWidth="1"/>
    <col min="146" max="146" width="9.421875" style="3" customWidth="1"/>
    <col min="147" max="147" width="4.28125" style="3" customWidth="1"/>
    <col min="148" max="148" width="5.8515625" style="4" customWidth="1"/>
    <col min="149" max="149" width="7.00390625" style="4" customWidth="1"/>
    <col min="150" max="150" width="9.140625" style="3" customWidth="1"/>
    <col min="151" max="151" width="9.28125" style="3" customWidth="1"/>
    <col min="152" max="152" width="3.8515625" style="3" customWidth="1"/>
    <col min="153" max="153" width="9.421875" style="4" customWidth="1"/>
    <col min="154" max="154" width="8.8515625" style="3" customWidth="1"/>
    <col min="155" max="155" width="3.8515625" style="3" customWidth="1"/>
    <col min="156" max="156" width="9.140625" style="4" customWidth="1"/>
    <col min="157" max="157" width="9.28125" style="3" customWidth="1"/>
    <col min="158" max="158" width="3.8515625" style="3" customWidth="1"/>
    <col min="159" max="159" width="9.57421875" style="4" customWidth="1"/>
    <col min="160" max="160" width="10.140625" style="3" customWidth="1"/>
    <col min="161" max="161" width="3.8515625" style="3" customWidth="1"/>
    <col min="162" max="162" width="7.140625" style="4" customWidth="1"/>
    <col min="163" max="163" width="12.421875" style="3" customWidth="1"/>
    <col min="164" max="164" width="4.8515625" style="3" customWidth="1"/>
    <col min="165" max="165" width="7.8515625" style="4" customWidth="1"/>
    <col min="166" max="166" width="12.28125" style="3" customWidth="1"/>
    <col min="167" max="167" width="4.7109375" style="3" customWidth="1"/>
    <col min="168" max="168" width="12.00390625" style="4" customWidth="1"/>
    <col min="169" max="169" width="10.57421875" style="3" customWidth="1"/>
    <col min="170" max="170" width="5.00390625" style="3" customWidth="1"/>
    <col min="171" max="171" width="10.421875" style="29" customWidth="1"/>
  </cols>
  <sheetData>
    <row r="1" spans="1:100" ht="18.75">
      <c r="A1" s="5" t="s">
        <v>0</v>
      </c>
      <c r="BD1" s="41"/>
      <c r="BE1" s="41"/>
      <c r="BF1" s="42"/>
      <c r="BG1" s="42"/>
      <c r="BH1" s="42"/>
      <c r="BI1" s="41"/>
      <c r="BJ1" s="41"/>
      <c r="BK1" s="42"/>
      <c r="BL1" s="42"/>
      <c r="BM1" s="42"/>
      <c r="BN1" s="41"/>
      <c r="BO1" s="41"/>
      <c r="BP1" s="42"/>
      <c r="BQ1" s="42"/>
      <c r="BR1" s="42"/>
      <c r="BS1" s="41"/>
      <c r="BT1" s="42"/>
      <c r="BU1" s="42"/>
      <c r="BV1" s="41"/>
      <c r="BW1" s="42"/>
      <c r="BX1" s="42"/>
      <c r="BY1" s="41"/>
      <c r="BZ1" s="42"/>
      <c r="CA1" s="42"/>
      <c r="CB1" s="41"/>
      <c r="CC1" s="41"/>
      <c r="CD1" s="42"/>
      <c r="CE1" s="42"/>
      <c r="CF1" s="42"/>
      <c r="CG1" s="41"/>
      <c r="CH1" s="41"/>
      <c r="CI1" s="42"/>
      <c r="CJ1" s="42"/>
      <c r="CK1" s="42"/>
      <c r="CL1" s="41"/>
      <c r="CM1" s="41"/>
      <c r="CN1" s="42"/>
      <c r="CO1" s="42"/>
      <c r="CP1" s="42"/>
      <c r="CQ1" s="41"/>
      <c r="CR1" s="41"/>
      <c r="CS1" s="41"/>
      <c r="CT1" s="41"/>
      <c r="CU1" s="41"/>
      <c r="CV1" s="41"/>
    </row>
    <row r="2" spans="1:185" ht="241.5" customHeight="1">
      <c r="A2" s="43" t="s">
        <v>1</v>
      </c>
      <c r="B2" s="70" t="s">
        <v>107</v>
      </c>
      <c r="C2" s="70" t="s">
        <v>108</v>
      </c>
      <c r="D2" s="56" t="s">
        <v>109</v>
      </c>
      <c r="E2" s="57" t="s">
        <v>110</v>
      </c>
      <c r="F2" s="57" t="s">
        <v>6</v>
      </c>
      <c r="G2" s="70" t="s">
        <v>107</v>
      </c>
      <c r="H2" s="70" t="s">
        <v>108</v>
      </c>
      <c r="I2" s="56" t="s">
        <v>109</v>
      </c>
      <c r="J2" s="57" t="s">
        <v>110</v>
      </c>
      <c r="K2" s="57" t="s">
        <v>6</v>
      </c>
      <c r="L2" s="70" t="s">
        <v>107</v>
      </c>
      <c r="M2" s="70" t="s">
        <v>108</v>
      </c>
      <c r="N2" s="56" t="s">
        <v>109</v>
      </c>
      <c r="O2" s="57" t="s">
        <v>110</v>
      </c>
      <c r="P2" s="57" t="s">
        <v>6</v>
      </c>
      <c r="Q2" s="58" t="s">
        <v>111</v>
      </c>
      <c r="R2" s="58" t="s">
        <v>112</v>
      </c>
      <c r="S2" s="59" t="s">
        <v>113</v>
      </c>
      <c r="T2" s="60" t="s">
        <v>114</v>
      </c>
      <c r="U2" s="60" t="s">
        <v>6</v>
      </c>
      <c r="V2" s="58" t="s">
        <v>111</v>
      </c>
      <c r="W2" s="58" t="s">
        <v>112</v>
      </c>
      <c r="X2" s="59" t="s">
        <v>113</v>
      </c>
      <c r="Y2" s="60" t="s">
        <v>114</v>
      </c>
      <c r="Z2" s="60" t="s">
        <v>6</v>
      </c>
      <c r="AA2" s="58" t="s">
        <v>111</v>
      </c>
      <c r="AB2" s="58" t="s">
        <v>112</v>
      </c>
      <c r="AC2" s="59" t="s">
        <v>113</v>
      </c>
      <c r="AD2" s="60" t="s">
        <v>114</v>
      </c>
      <c r="AE2" s="60" t="s">
        <v>6</v>
      </c>
      <c r="AF2" s="58" t="s">
        <v>115</v>
      </c>
      <c r="AG2" s="58" t="s">
        <v>116</v>
      </c>
      <c r="AH2" s="59" t="s">
        <v>117</v>
      </c>
      <c r="AI2" s="60" t="s">
        <v>118</v>
      </c>
      <c r="AJ2" s="60" t="s">
        <v>6</v>
      </c>
      <c r="AK2" s="58" t="s">
        <v>115</v>
      </c>
      <c r="AL2" s="58" t="s">
        <v>116</v>
      </c>
      <c r="AM2" s="59" t="s">
        <v>117</v>
      </c>
      <c r="AN2" s="60" t="s">
        <v>118</v>
      </c>
      <c r="AO2" s="60" t="s">
        <v>6</v>
      </c>
      <c r="AP2" s="58" t="s">
        <v>115</v>
      </c>
      <c r="AQ2" s="58" t="s">
        <v>116</v>
      </c>
      <c r="AR2" s="59" t="s">
        <v>117</v>
      </c>
      <c r="AS2" s="60" t="s">
        <v>118</v>
      </c>
      <c r="AT2" s="60" t="s">
        <v>6</v>
      </c>
      <c r="AU2" s="58" t="s">
        <v>119</v>
      </c>
      <c r="AV2" s="46" t="s">
        <v>120</v>
      </c>
      <c r="AW2" s="46" t="s">
        <v>6</v>
      </c>
      <c r="AX2" s="58" t="s">
        <v>119</v>
      </c>
      <c r="AY2" s="46" t="s">
        <v>120</v>
      </c>
      <c r="AZ2" s="46" t="s">
        <v>6</v>
      </c>
      <c r="BA2" s="58" t="s">
        <v>119</v>
      </c>
      <c r="BB2" s="46" t="s">
        <v>120</v>
      </c>
      <c r="BC2" s="46" t="s">
        <v>6</v>
      </c>
      <c r="BD2" s="58" t="s">
        <v>121</v>
      </c>
      <c r="BE2" s="58" t="s">
        <v>122</v>
      </c>
      <c r="BF2" s="71" t="s">
        <v>123</v>
      </c>
      <c r="BG2" s="46" t="s">
        <v>124</v>
      </c>
      <c r="BH2" s="46" t="s">
        <v>6</v>
      </c>
      <c r="BI2" s="58" t="s">
        <v>121</v>
      </c>
      <c r="BJ2" s="58" t="s">
        <v>122</v>
      </c>
      <c r="BK2" s="71" t="s">
        <v>123</v>
      </c>
      <c r="BL2" s="46" t="s">
        <v>124</v>
      </c>
      <c r="BM2" s="46" t="s">
        <v>6</v>
      </c>
      <c r="BN2" s="58" t="s">
        <v>121</v>
      </c>
      <c r="BO2" s="58" t="s">
        <v>122</v>
      </c>
      <c r="BP2" s="71" t="s">
        <v>123</v>
      </c>
      <c r="BQ2" s="46" t="s">
        <v>124</v>
      </c>
      <c r="BR2" s="46" t="s">
        <v>6</v>
      </c>
      <c r="BS2" s="58" t="s">
        <v>125</v>
      </c>
      <c r="BT2" s="46" t="s">
        <v>126</v>
      </c>
      <c r="BU2" s="46" t="s">
        <v>6</v>
      </c>
      <c r="BV2" s="58" t="s">
        <v>125</v>
      </c>
      <c r="BW2" s="46" t="s">
        <v>126</v>
      </c>
      <c r="BX2" s="46" t="s">
        <v>6</v>
      </c>
      <c r="BY2" s="58" t="s">
        <v>125</v>
      </c>
      <c r="BZ2" s="46" t="s">
        <v>126</v>
      </c>
      <c r="CA2" s="46" t="s">
        <v>6</v>
      </c>
      <c r="CB2" s="58" t="s">
        <v>127</v>
      </c>
      <c r="CC2" s="58" t="s">
        <v>128</v>
      </c>
      <c r="CD2" s="72" t="s">
        <v>129</v>
      </c>
      <c r="CE2" s="46" t="s">
        <v>130</v>
      </c>
      <c r="CF2" s="46" t="s">
        <v>6</v>
      </c>
      <c r="CG2" s="58" t="s">
        <v>127</v>
      </c>
      <c r="CH2" s="58" t="s">
        <v>128</v>
      </c>
      <c r="CI2" s="72" t="s">
        <v>129</v>
      </c>
      <c r="CJ2" s="46" t="s">
        <v>130</v>
      </c>
      <c r="CK2" s="46" t="s">
        <v>6</v>
      </c>
      <c r="CL2" s="58" t="s">
        <v>127</v>
      </c>
      <c r="CM2" s="58" t="s">
        <v>128</v>
      </c>
      <c r="CN2" s="72" t="s">
        <v>129</v>
      </c>
      <c r="CO2" s="46" t="s">
        <v>130</v>
      </c>
      <c r="CP2" s="46" t="s">
        <v>6</v>
      </c>
      <c r="CQ2" s="58" t="s">
        <v>131</v>
      </c>
      <c r="CR2" s="58" t="s">
        <v>132</v>
      </c>
      <c r="CS2" s="58" t="s">
        <v>133</v>
      </c>
      <c r="CT2" s="58" t="s">
        <v>134</v>
      </c>
      <c r="CU2" s="58" t="s">
        <v>135</v>
      </c>
      <c r="CV2" s="58" t="s">
        <v>136</v>
      </c>
      <c r="CW2" s="58" t="s">
        <v>137</v>
      </c>
      <c r="CX2" s="58" t="s">
        <v>138</v>
      </c>
      <c r="CY2" s="58" t="s">
        <v>139</v>
      </c>
      <c r="CZ2" s="58" t="s">
        <v>140</v>
      </c>
      <c r="DA2" s="58" t="s">
        <v>141</v>
      </c>
      <c r="DB2" s="73" t="s">
        <v>142</v>
      </c>
      <c r="DC2" s="74" t="s">
        <v>143</v>
      </c>
      <c r="DD2" s="74" t="s">
        <v>6</v>
      </c>
      <c r="DE2" s="58" t="s">
        <v>131</v>
      </c>
      <c r="DF2" s="58" t="s">
        <v>132</v>
      </c>
      <c r="DG2" s="58" t="s">
        <v>133</v>
      </c>
      <c r="DH2" s="58" t="s">
        <v>134</v>
      </c>
      <c r="DI2" s="58" t="s">
        <v>135</v>
      </c>
      <c r="DJ2" s="58" t="s">
        <v>136</v>
      </c>
      <c r="DK2" s="58" t="s">
        <v>137</v>
      </c>
      <c r="DL2" s="58" t="s">
        <v>138</v>
      </c>
      <c r="DM2" s="58" t="s">
        <v>139</v>
      </c>
      <c r="DN2" s="58" t="s">
        <v>140</v>
      </c>
      <c r="DO2" s="58" t="s">
        <v>141</v>
      </c>
      <c r="DP2" s="73" t="s">
        <v>142</v>
      </c>
      <c r="DQ2" s="74" t="s">
        <v>143</v>
      </c>
      <c r="DR2" s="74" t="s">
        <v>6</v>
      </c>
      <c r="DS2" s="58" t="s">
        <v>131</v>
      </c>
      <c r="DT2" s="58" t="s">
        <v>132</v>
      </c>
      <c r="DU2" s="58" t="s">
        <v>133</v>
      </c>
      <c r="DV2" s="58" t="s">
        <v>134</v>
      </c>
      <c r="DW2" s="58" t="s">
        <v>135</v>
      </c>
      <c r="DX2" s="58" t="s">
        <v>136</v>
      </c>
      <c r="DY2" s="58" t="s">
        <v>137</v>
      </c>
      <c r="DZ2" s="58" t="s">
        <v>138</v>
      </c>
      <c r="EA2" s="58" t="s">
        <v>139</v>
      </c>
      <c r="EB2" s="58" t="s">
        <v>140</v>
      </c>
      <c r="EC2" s="58" t="s">
        <v>141</v>
      </c>
      <c r="ED2" s="73" t="s">
        <v>142</v>
      </c>
      <c r="EE2" s="74" t="s">
        <v>143</v>
      </c>
      <c r="EF2" s="74" t="s">
        <v>6</v>
      </c>
      <c r="EG2" s="74"/>
      <c r="EH2" s="75" t="s">
        <v>144</v>
      </c>
      <c r="EI2" s="70" t="s">
        <v>145</v>
      </c>
      <c r="EJ2" s="55" t="s">
        <v>146</v>
      </c>
      <c r="EK2" s="57" t="s">
        <v>147</v>
      </c>
      <c r="EL2" s="57" t="s">
        <v>6</v>
      </c>
      <c r="EM2" s="75" t="s">
        <v>144</v>
      </c>
      <c r="EN2" s="70" t="s">
        <v>145</v>
      </c>
      <c r="EO2" s="55" t="s">
        <v>146</v>
      </c>
      <c r="EP2" s="57" t="s">
        <v>147</v>
      </c>
      <c r="EQ2" s="57" t="s">
        <v>6</v>
      </c>
      <c r="ER2" s="75" t="s">
        <v>144</v>
      </c>
      <c r="ES2" s="70" t="s">
        <v>145</v>
      </c>
      <c r="ET2" s="55" t="s">
        <v>146</v>
      </c>
      <c r="EU2" s="57" t="s">
        <v>147</v>
      </c>
      <c r="EV2" s="60" t="s">
        <v>6</v>
      </c>
      <c r="EW2" s="58" t="s">
        <v>148</v>
      </c>
      <c r="EX2" s="60" t="s">
        <v>149</v>
      </c>
      <c r="EY2" s="60" t="s">
        <v>6</v>
      </c>
      <c r="EZ2" s="58" t="s">
        <v>148</v>
      </c>
      <c r="FA2" s="60" t="s">
        <v>149</v>
      </c>
      <c r="FB2" s="60" t="s">
        <v>6</v>
      </c>
      <c r="FC2" s="58" t="s">
        <v>148</v>
      </c>
      <c r="FD2" s="60" t="s">
        <v>149</v>
      </c>
      <c r="FE2" s="60" t="s">
        <v>6</v>
      </c>
      <c r="FF2" s="58" t="s">
        <v>150</v>
      </c>
      <c r="FG2" s="60" t="s">
        <v>151</v>
      </c>
      <c r="FH2" s="76" t="s">
        <v>6</v>
      </c>
      <c r="FI2" s="58" t="s">
        <v>150</v>
      </c>
      <c r="FJ2" s="60" t="s">
        <v>151</v>
      </c>
      <c r="FK2" s="76" t="s">
        <v>6</v>
      </c>
      <c r="FL2" s="58" t="s">
        <v>150</v>
      </c>
      <c r="FM2" s="60" t="s">
        <v>151</v>
      </c>
      <c r="FN2" s="76" t="s">
        <v>6</v>
      </c>
      <c r="FO2" s="77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</row>
    <row r="3" spans="1:256" s="48" customFormat="1" ht="15" customHeight="1">
      <c r="A3" s="61"/>
      <c r="B3" s="129">
        <v>17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6">
        <v>18</v>
      </c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>
        <v>19</v>
      </c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>
        <v>20</v>
      </c>
      <c r="AV3" s="126"/>
      <c r="AW3" s="126"/>
      <c r="AX3" s="126"/>
      <c r="AY3" s="126"/>
      <c r="AZ3" s="126"/>
      <c r="BA3" s="126"/>
      <c r="BB3" s="126"/>
      <c r="BC3" s="126"/>
      <c r="BD3" s="126">
        <v>21</v>
      </c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>
        <v>22</v>
      </c>
      <c r="BT3" s="126"/>
      <c r="BU3" s="126"/>
      <c r="BV3" s="126"/>
      <c r="BW3" s="126"/>
      <c r="BX3" s="126"/>
      <c r="BY3" s="126"/>
      <c r="BZ3" s="126"/>
      <c r="CA3" s="126"/>
      <c r="CB3" s="126">
        <v>23</v>
      </c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32">
        <v>24</v>
      </c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79"/>
      <c r="EH3" s="126">
        <v>25</v>
      </c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>
        <v>26</v>
      </c>
      <c r="EX3" s="126"/>
      <c r="EY3" s="126"/>
      <c r="EZ3" s="126"/>
      <c r="FA3" s="126"/>
      <c r="FB3" s="126"/>
      <c r="FC3" s="126"/>
      <c r="FD3" s="126"/>
      <c r="FE3" s="126"/>
      <c r="FF3" s="126">
        <v>27</v>
      </c>
      <c r="FG3" s="126"/>
      <c r="FH3" s="126"/>
      <c r="FI3" s="126"/>
      <c r="FJ3" s="126"/>
      <c r="FK3" s="126"/>
      <c r="FL3" s="126"/>
      <c r="FM3" s="126"/>
      <c r="FN3" s="126"/>
      <c r="FO3" s="77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7" customFormat="1" ht="16.5" customHeight="1">
      <c r="A4" s="63"/>
      <c r="B4" s="123" t="s">
        <v>27</v>
      </c>
      <c r="C4" s="123"/>
      <c r="D4" s="123"/>
      <c r="E4" s="123"/>
      <c r="F4" s="123"/>
      <c r="G4" s="123" t="s">
        <v>28</v>
      </c>
      <c r="H4" s="123"/>
      <c r="I4" s="123"/>
      <c r="J4" s="123"/>
      <c r="K4" s="123"/>
      <c r="L4" s="123" t="s">
        <v>29</v>
      </c>
      <c r="M4" s="123"/>
      <c r="N4" s="123"/>
      <c r="O4" s="123"/>
      <c r="P4" s="123"/>
      <c r="Q4" s="123" t="s">
        <v>27</v>
      </c>
      <c r="R4" s="123"/>
      <c r="S4" s="123"/>
      <c r="T4" s="123"/>
      <c r="U4" s="123"/>
      <c r="V4" s="123" t="s">
        <v>28</v>
      </c>
      <c r="W4" s="123"/>
      <c r="X4" s="123"/>
      <c r="Y4" s="123"/>
      <c r="Z4" s="123"/>
      <c r="AA4" s="123" t="s">
        <v>29</v>
      </c>
      <c r="AB4" s="123"/>
      <c r="AC4" s="123"/>
      <c r="AD4" s="123"/>
      <c r="AE4" s="123"/>
      <c r="AF4" s="123" t="s">
        <v>27</v>
      </c>
      <c r="AG4" s="123"/>
      <c r="AH4" s="123"/>
      <c r="AI4" s="123"/>
      <c r="AJ4" s="123"/>
      <c r="AK4" s="123" t="s">
        <v>28</v>
      </c>
      <c r="AL4" s="123"/>
      <c r="AM4" s="123"/>
      <c r="AN4" s="123"/>
      <c r="AO4" s="123"/>
      <c r="AP4" s="123" t="s">
        <v>29</v>
      </c>
      <c r="AQ4" s="123"/>
      <c r="AR4" s="123"/>
      <c r="AS4" s="123"/>
      <c r="AT4" s="123"/>
      <c r="AU4" s="128" t="s">
        <v>27</v>
      </c>
      <c r="AV4" s="128"/>
      <c r="AW4" s="128"/>
      <c r="AX4" s="128" t="s">
        <v>28</v>
      </c>
      <c r="AY4" s="128"/>
      <c r="AZ4" s="128"/>
      <c r="BA4" s="128" t="s">
        <v>29</v>
      </c>
      <c r="BB4" s="128"/>
      <c r="BC4" s="128"/>
      <c r="BD4" s="123" t="s">
        <v>27</v>
      </c>
      <c r="BE4" s="123"/>
      <c r="BF4" s="123"/>
      <c r="BG4" s="123"/>
      <c r="BH4" s="123"/>
      <c r="BI4" s="123" t="s">
        <v>28</v>
      </c>
      <c r="BJ4" s="123"/>
      <c r="BK4" s="123"/>
      <c r="BL4" s="123"/>
      <c r="BM4" s="123"/>
      <c r="BN4" s="123" t="s">
        <v>29</v>
      </c>
      <c r="BO4" s="123"/>
      <c r="BP4" s="123"/>
      <c r="BQ4" s="123"/>
      <c r="BR4" s="123"/>
      <c r="BS4" s="128" t="s">
        <v>27</v>
      </c>
      <c r="BT4" s="128"/>
      <c r="BU4" s="128"/>
      <c r="BV4" s="128" t="s">
        <v>28</v>
      </c>
      <c r="BW4" s="128"/>
      <c r="BX4" s="128"/>
      <c r="BY4" s="128" t="s">
        <v>29</v>
      </c>
      <c r="BZ4" s="128"/>
      <c r="CA4" s="128"/>
      <c r="CB4" s="123" t="s">
        <v>27</v>
      </c>
      <c r="CC4" s="123"/>
      <c r="CD4" s="123"/>
      <c r="CE4" s="123"/>
      <c r="CF4" s="123"/>
      <c r="CG4" s="123" t="s">
        <v>28</v>
      </c>
      <c r="CH4" s="123"/>
      <c r="CI4" s="123"/>
      <c r="CJ4" s="123"/>
      <c r="CK4" s="123"/>
      <c r="CL4" s="123" t="s">
        <v>29</v>
      </c>
      <c r="CM4" s="123"/>
      <c r="CN4" s="123"/>
      <c r="CO4" s="123"/>
      <c r="CP4" s="123"/>
      <c r="CQ4" s="123" t="s">
        <v>27</v>
      </c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7" t="s">
        <v>28</v>
      </c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 t="s">
        <v>29</v>
      </c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80"/>
      <c r="EH4" s="123" t="s">
        <v>27</v>
      </c>
      <c r="EI4" s="123"/>
      <c r="EJ4" s="123"/>
      <c r="EK4" s="123"/>
      <c r="EL4" s="123"/>
      <c r="EM4" s="123" t="s">
        <v>28</v>
      </c>
      <c r="EN4" s="123"/>
      <c r="EO4" s="123"/>
      <c r="EP4" s="123"/>
      <c r="EQ4" s="123"/>
      <c r="ER4" s="123" t="s">
        <v>29</v>
      </c>
      <c r="ES4" s="123"/>
      <c r="ET4" s="123"/>
      <c r="EU4" s="123"/>
      <c r="EV4" s="123"/>
      <c r="EW4" s="127" t="s">
        <v>27</v>
      </c>
      <c r="EX4" s="127"/>
      <c r="EY4" s="127"/>
      <c r="EZ4" s="123" t="s">
        <v>28</v>
      </c>
      <c r="FA4" s="123"/>
      <c r="FB4" s="123"/>
      <c r="FC4" s="123" t="s">
        <v>29</v>
      </c>
      <c r="FD4" s="123"/>
      <c r="FE4" s="123"/>
      <c r="FF4" s="123" t="s">
        <v>27</v>
      </c>
      <c r="FG4" s="123"/>
      <c r="FH4" s="123"/>
      <c r="FI4" s="123" t="s">
        <v>28</v>
      </c>
      <c r="FJ4" s="123"/>
      <c r="FK4" s="123"/>
      <c r="FL4" s="123" t="s">
        <v>29</v>
      </c>
      <c r="FM4" s="123"/>
      <c r="FN4" s="123"/>
      <c r="FO4" s="81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spans="1:185" ht="18.75">
      <c r="A5" s="19" t="s">
        <v>30</v>
      </c>
      <c r="B5" s="68"/>
      <c r="C5" s="68"/>
      <c r="D5" s="67" t="e">
        <f>C5/B5</f>
        <v>#DIV/0!</v>
      </c>
      <c r="E5" s="25" t="e">
        <f>(D5-MIN(D$5:D$133))/((MAX(D$5:D$133))-MIN(D$5:D$133))</f>
        <v>#DIV/0!</v>
      </c>
      <c r="F5" s="26">
        <f>IF(ISNUMBER(D5),1,0)</f>
        <v>0</v>
      </c>
      <c r="G5" s="68"/>
      <c r="H5" s="68"/>
      <c r="I5" s="67" t="e">
        <f>H5/G5</f>
        <v>#DIV/0!</v>
      </c>
      <c r="J5" s="25" t="e">
        <f>(I5-MIN(I$5:I$133))/((MAX(I$5:I$133))-MIN(I$5:I$133))</f>
        <v>#DIV/0!</v>
      </c>
      <c r="K5" s="26">
        <f>IF(ISNUMBER(I5),1,0)</f>
        <v>0</v>
      </c>
      <c r="L5" s="68"/>
      <c r="M5" s="68"/>
      <c r="N5" s="67" t="e">
        <f>L5/K5</f>
        <v>#DIV/0!</v>
      </c>
      <c r="O5" s="25" t="e">
        <f>(N5-MIN(M$5:M$133))/((MAX(M$5:M$133))-MIN(M$5:M$133))</f>
        <v>#DIV/0!</v>
      </c>
      <c r="P5" s="26">
        <f>IF(ISNUMBER(N5),1,0)</f>
        <v>0</v>
      </c>
      <c r="Q5" s="24"/>
      <c r="R5" s="24"/>
      <c r="S5" s="83" t="e">
        <f>R5/Q5</f>
        <v>#DIV/0!</v>
      </c>
      <c r="T5" s="25" t="e">
        <f>(S5-MIN(S$5:S$115))/((MAX(S$5:S$115))-MIN(S$5:S$115))</f>
        <v>#DIV/0!</v>
      </c>
      <c r="U5" s="26">
        <f>IF(ISNUMBER(S5),1,0)</f>
        <v>0</v>
      </c>
      <c r="V5" s="24"/>
      <c r="W5" s="24"/>
      <c r="X5" s="83" t="e">
        <f>W5/V5</f>
        <v>#DIV/0!</v>
      </c>
      <c r="Y5" s="25" t="e">
        <f>(X5-MIN(X$5:X$115))/((MAX(X$5:X$115))-MIN(X$5:X$115))</f>
        <v>#DIV/0!</v>
      </c>
      <c r="Z5" s="26">
        <f>IF(ISNUMBER(X5),1,0)</f>
        <v>0</v>
      </c>
      <c r="AA5" s="24"/>
      <c r="AB5" s="24"/>
      <c r="AC5" s="83" t="e">
        <f>AB5/AA5</f>
        <v>#DIV/0!</v>
      </c>
      <c r="AD5" s="25" t="e">
        <f>(AC5-MIN(AC$5:AC$115))/((MAX(AC$5:AC$115))-MIN(AC$5:AC$115))</f>
        <v>#DIV/0!</v>
      </c>
      <c r="AE5" s="26">
        <f>IF(ISNUMBER(AC5),1,0)</f>
        <v>0</v>
      </c>
      <c r="AF5" s="24"/>
      <c r="AG5" s="24"/>
      <c r="AH5" s="83" t="e">
        <f>AG5/AF5</f>
        <v>#DIV/0!</v>
      </c>
      <c r="AI5" s="25" t="e">
        <f>(AH5-MIN(AH$5:AH$115))/((MAX(AH$5:AH$115))-MIN(AH$5:AH$115))</f>
        <v>#DIV/0!</v>
      </c>
      <c r="AJ5" s="26">
        <f>IF(ISNUMBER(AH5),1,0)</f>
        <v>0</v>
      </c>
      <c r="AK5" s="24"/>
      <c r="AL5" s="24"/>
      <c r="AM5" s="83" t="e">
        <f>AL5/AK5</f>
        <v>#DIV/0!</v>
      </c>
      <c r="AN5" s="25" t="e">
        <f>(AM5-MIN(AM$5:AM$115))/((MAX(AM$5:AM$115))-MIN(AM$5:AM$115))</f>
        <v>#DIV/0!</v>
      </c>
      <c r="AO5" s="26">
        <f>IF(ISNUMBER(AM5),1,0)</f>
        <v>0</v>
      </c>
      <c r="AP5" s="24"/>
      <c r="AQ5" s="24"/>
      <c r="AR5" s="83" t="e">
        <f>AQ5/AP5</f>
        <v>#DIV/0!</v>
      </c>
      <c r="AS5" s="25" t="e">
        <f>(AR5-MIN(AR$5:AR$115))/((MAX(AR$5:AR$115))-MIN(AR$5:AR$115))</f>
        <v>#DIV/0!</v>
      </c>
      <c r="AT5" s="26">
        <f>IF(ISNUMBER(AR5),1,0)</f>
        <v>0</v>
      </c>
      <c r="AU5" s="84">
        <v>32.2</v>
      </c>
      <c r="AV5" s="25" t="e">
        <f>(AU5-MIN(AU$5:AU$116))/((MAX(AU$5:AU$116))-MIN(AU$5:AU$116))</f>
        <v>#DIV/0!</v>
      </c>
      <c r="AW5" s="26">
        <f>IF(ISNUMBER(AU5),1,0)</f>
        <v>1</v>
      </c>
      <c r="AX5" s="84">
        <v>34.78</v>
      </c>
      <c r="AY5" s="25" t="e">
        <f>(AX5-MIN(AX$5:AX$116))/((MAX(AX$5:AX$116))-MIN(AX$5:AX$116))</f>
        <v>#DIV/0!</v>
      </c>
      <c r="AZ5" s="26">
        <f>IF(ISNUMBER(AX5),1,0)</f>
        <v>1</v>
      </c>
      <c r="BA5" s="84">
        <v>35</v>
      </c>
      <c r="BB5" s="25" t="e">
        <f>(BA5-MIN(BA$5:BA$116))/((MAX(BA$5:BA$116))-MIN(BA$5:BA$116))</f>
        <v>#DIV/0!</v>
      </c>
      <c r="BC5" s="26">
        <f>IF(ISNUMBER(BA5),1,0)</f>
        <v>1</v>
      </c>
      <c r="BD5" s="24">
        <v>119</v>
      </c>
      <c r="BE5" s="24">
        <v>117</v>
      </c>
      <c r="BF5" s="83">
        <f>BE5/BD5</f>
        <v>0.9831932773109243</v>
      </c>
      <c r="BG5" s="25" t="e">
        <f>(BF5-MIN(BF$5:BF$115))/((MAX(BF$5:BF$115))-MIN(BF$5:BF$115))</f>
        <v>#DIV/0!</v>
      </c>
      <c r="BH5" s="26">
        <f>IF(ISNUMBER(BF5),1,0)</f>
        <v>1</v>
      </c>
      <c r="BI5" s="24">
        <v>105</v>
      </c>
      <c r="BJ5" s="24">
        <v>102</v>
      </c>
      <c r="BK5" s="83">
        <f>BJ5/BI5</f>
        <v>0.9714285714285714</v>
      </c>
      <c r="BL5" s="25" t="e">
        <f>(BK5-MIN(BK$5:BK$115))/((MAX(BK$5:BK$115))-MIN(BK$5:BK$115))</f>
        <v>#DIV/0!</v>
      </c>
      <c r="BM5" s="26">
        <f>IF(ISNUMBER(BK5),1,0)</f>
        <v>1</v>
      </c>
      <c r="BN5" s="24">
        <v>120</v>
      </c>
      <c r="BO5" s="24">
        <v>120</v>
      </c>
      <c r="BP5" s="83">
        <f>BO5/BN5</f>
        <v>1</v>
      </c>
      <c r="BQ5" s="25" t="e">
        <f>(BP5-MIN(BP$5:BP$115))/((MAX(BP$5:BP$115))-MIN(BP$5:BP$115))</f>
        <v>#DIV/0!</v>
      </c>
      <c r="BR5" s="26">
        <f>IF(ISNUMBER(BP5),1,0)</f>
        <v>1</v>
      </c>
      <c r="BS5" s="84">
        <v>47.5</v>
      </c>
      <c r="BT5" s="25" t="e">
        <f>(BS5-MIN(BS$5:BS$115))/((MAX(BS$5:BS$115))-MIN(BS$5:BS$115))</f>
        <v>#DIV/0!</v>
      </c>
      <c r="BU5" s="26">
        <f>IF(ISNUMBER(BS5),1,0)</f>
        <v>1</v>
      </c>
      <c r="BV5" s="84">
        <v>50.13</v>
      </c>
      <c r="BW5" s="25" t="e">
        <f>(BV5-MIN(BV$5:BV$115))/((MAX(BV$5:BV$115))-MIN(BV$5:BV$115))</f>
        <v>#DIV/0!</v>
      </c>
      <c r="BX5" s="26">
        <f>IF(ISNUMBER(BV5),1,0)</f>
        <v>1</v>
      </c>
      <c r="BY5" s="84">
        <v>51</v>
      </c>
      <c r="BZ5" s="25" t="e">
        <f>(BY5-MIN(BY$5:BY$115))/((MAX(BY$5:BY$115))-MIN(BY$5:BY$115))</f>
        <v>#DIV/0!</v>
      </c>
      <c r="CA5" s="26">
        <f>IF(ISNUMBER(BY5),1,0)</f>
        <v>1</v>
      </c>
      <c r="CB5" s="24">
        <v>125</v>
      </c>
      <c r="CC5" s="24">
        <v>125</v>
      </c>
      <c r="CD5" s="83">
        <f>CC5/CB5</f>
        <v>1</v>
      </c>
      <c r="CE5" s="25" t="e">
        <f>(CD5-MIN(CD$5:CD$115))/((MAX(CD$5:CD$115))-MIN(CD$5:CD$115))</f>
        <v>#DIV/0!</v>
      </c>
      <c r="CF5" s="26">
        <f>IF(ISNUMBER(CD5),1,0)</f>
        <v>1</v>
      </c>
      <c r="CG5" s="24">
        <v>107</v>
      </c>
      <c r="CH5" s="24">
        <v>101</v>
      </c>
      <c r="CI5" s="83">
        <f>CH5/CG5</f>
        <v>0.9439252336448598</v>
      </c>
      <c r="CJ5" s="25" t="e">
        <f>(CI5-MIN(CI$5:CI$115))/((MAX(CI$5:CI$115))-MIN(CI$5:CI$115))</f>
        <v>#DIV/0!</v>
      </c>
      <c r="CK5" s="26">
        <f>IF(ISNUMBER(CI5),1,0)</f>
        <v>1</v>
      </c>
      <c r="CL5" s="24">
        <v>120</v>
      </c>
      <c r="CM5" s="24">
        <v>120</v>
      </c>
      <c r="CN5" s="83">
        <f>CM5/CL5</f>
        <v>1</v>
      </c>
      <c r="CO5" s="25" t="e">
        <f>(CN5-MIN(CN$5:CN$115))/((MAX(CN$5:CN$115))-MIN(CN$5:CN$115))</f>
        <v>#DIV/0!</v>
      </c>
      <c r="CP5" s="26">
        <f>IF(ISNUMBER(CN5),1,0)</f>
        <v>1</v>
      </c>
      <c r="CQ5" s="24"/>
      <c r="CR5" s="24"/>
      <c r="CS5" s="84"/>
      <c r="CT5" s="85"/>
      <c r="CU5" s="27">
        <v>45.4</v>
      </c>
      <c r="CV5" s="24">
        <v>47.5</v>
      </c>
      <c r="CW5" s="24">
        <v>53.3</v>
      </c>
      <c r="CX5" s="84">
        <v>40.8</v>
      </c>
      <c r="CY5" s="85"/>
      <c r="CZ5" s="27">
        <v>51.25</v>
      </c>
      <c r="DA5" s="24">
        <v>54</v>
      </c>
      <c r="DB5" s="83">
        <f>AVERAGE(CQ5:DA5)</f>
        <v>48.708333333333336</v>
      </c>
      <c r="DC5" s="25" t="e">
        <f>(DB5-MIN(DB$5:DB$122))/((MAX(DB$5:DB$122))-MIN(DB$5:DB$122))</f>
        <v>#DIV/0!</v>
      </c>
      <c r="DD5" s="26">
        <f>IF(ISNUMBER(DB5),1,0)</f>
        <v>1</v>
      </c>
      <c r="DE5" s="24"/>
      <c r="DF5" s="24"/>
      <c r="DG5" s="84"/>
      <c r="DH5" s="85"/>
      <c r="DI5" s="27"/>
      <c r="DJ5" s="24">
        <v>51.83</v>
      </c>
      <c r="DK5" s="24">
        <v>49.57</v>
      </c>
      <c r="DL5" s="84"/>
      <c r="DM5" s="85"/>
      <c r="DN5" s="27">
        <v>46.75</v>
      </c>
      <c r="DO5" s="24"/>
      <c r="DP5" s="83">
        <f>AVERAGE(DE5:DO5)</f>
        <v>49.38333333333333</v>
      </c>
      <c r="DQ5" s="25" t="e">
        <f>(DP5-MIN(DP$5:DP$122))/((MAX(DP$5:DP$122))-MIN(DP$5:DP$122))</f>
        <v>#DIV/0!</v>
      </c>
      <c r="DR5" s="26">
        <f>IF(ISNUMBER(DP5),1,0)</f>
        <v>1</v>
      </c>
      <c r="DS5" s="24"/>
      <c r="DT5" s="24">
        <v>50</v>
      </c>
      <c r="DU5" s="84">
        <v>40</v>
      </c>
      <c r="DV5" s="85"/>
      <c r="DW5" s="27">
        <v>46</v>
      </c>
      <c r="DX5" s="24">
        <v>55</v>
      </c>
      <c r="DY5" s="24">
        <v>55</v>
      </c>
      <c r="DZ5" s="84">
        <v>50</v>
      </c>
      <c r="EA5" s="85"/>
      <c r="EB5" s="27">
        <v>56</v>
      </c>
      <c r="EC5" s="24">
        <v>50</v>
      </c>
      <c r="ED5" s="83">
        <f>AVERAGE(DS5:EC5)</f>
        <v>50.25</v>
      </c>
      <c r="EE5" s="25" t="e">
        <f>(ED5-MIN(ED$5:ED$122))/((MAX(ED$5:ED$122))-MIN(ED$5:ED$122))</f>
        <v>#DIV/0!</v>
      </c>
      <c r="EF5" s="26">
        <f>IF(ISNUMBER(ED5),1,0)</f>
        <v>1</v>
      </c>
      <c r="EG5" s="26"/>
      <c r="EH5" s="24">
        <v>129</v>
      </c>
      <c r="EI5" s="24">
        <v>128</v>
      </c>
      <c r="EJ5" s="83">
        <f>EH5/EF5</f>
        <v>129</v>
      </c>
      <c r="EK5" s="25" t="e">
        <f>(EH5-MIN(EH$5:EH$122))/((MAX(EH$5:EH$122))-MIN(EH$5:EH$122))</f>
        <v>#DIV/0!</v>
      </c>
      <c r="EL5" s="26">
        <f>IF(ISNUMBER(EH5),1,0)</f>
        <v>1</v>
      </c>
      <c r="EM5" s="84">
        <v>116</v>
      </c>
      <c r="EN5" s="84">
        <v>107</v>
      </c>
      <c r="EO5" s="83">
        <f>EM5/EL5</f>
        <v>116</v>
      </c>
      <c r="EP5" s="25" t="e">
        <f>(EM5-MIN(EM$5:EM$122))/((MAX(EM$5:EM$122))-MIN(EM$5:EM$122))</f>
        <v>#DIV/0!</v>
      </c>
      <c r="EQ5" s="26">
        <f>IF(ISNUMBER(EM5),1,0)</f>
        <v>1</v>
      </c>
      <c r="ER5" s="27">
        <v>120</v>
      </c>
      <c r="ES5" s="27">
        <v>120</v>
      </c>
      <c r="ET5" s="83">
        <f>ER5/EQ5</f>
        <v>120</v>
      </c>
      <c r="EU5" s="25" t="e">
        <f>(ER5-MIN(ER$5:ER$122))/((MAX(ER$5:ER$122))-MIN(ER$5:ER$122))</f>
        <v>#DIV/0!</v>
      </c>
      <c r="EV5" s="26">
        <f>IF(ISNUMBER(ER5),1,0)</f>
        <v>1</v>
      </c>
      <c r="EW5" s="27">
        <v>0</v>
      </c>
      <c r="EX5" s="25" t="e">
        <f>(EW5-MIN(EW$5:EW$122))/((MAX(EW$5:EW$122))-MIN(EW$5:EW$122))</f>
        <v>#DIV/0!</v>
      </c>
      <c r="EY5" s="26">
        <f>IF(ISNUMBER(EW5),1,0)</f>
        <v>1</v>
      </c>
      <c r="EZ5" s="27">
        <v>0</v>
      </c>
      <c r="FA5" s="25" t="e">
        <f>(EZ5-MIN(EZ$5:EZ$122))/((MAX(EZ$5:EZ$122))-MIN(EZ$5:EZ$122))</f>
        <v>#DIV/0!</v>
      </c>
      <c r="FB5" s="26">
        <f>IF(ISNUMBER(EZ5),1,0)</f>
        <v>1</v>
      </c>
      <c r="FC5" s="27">
        <v>0</v>
      </c>
      <c r="FD5" s="25" t="e">
        <f>(FC5-MIN(FC$5:FC$122))/((MAX(FC$5:FC$122))-MIN(FC$5:FC$122))</f>
        <v>#DIV/0!</v>
      </c>
      <c r="FE5" s="26">
        <f>IF(ISNUMBER(FC5),1,0)</f>
        <v>1</v>
      </c>
      <c r="FF5" s="84"/>
      <c r="FG5" s="25" t="e">
        <f>(FF5-MIN(FF$5:FF$122))/((MAX(FF$5:FF$122))-MIN(FF$5:FF$122))</f>
        <v>#DIV/0!</v>
      </c>
      <c r="FH5" s="26">
        <f>IF(ISNUMBER(FF5),1,0)</f>
        <v>0</v>
      </c>
      <c r="FI5" s="24"/>
      <c r="FJ5" s="25" t="e">
        <f>(FI5-MIN(FI$5:FI$122))/((MAX(FI$5:FI$122))-MIN(FI$5:FI$122))</f>
        <v>#DIV/0!</v>
      </c>
      <c r="FK5" s="26">
        <f>IF(ISNUMBER(FI5),1,0)</f>
        <v>0</v>
      </c>
      <c r="FL5" s="85"/>
      <c r="FM5" s="25" t="e">
        <f>(FL5-MIN(FL$5:FL$122))/((MAX(FL$5:FL$122))-MIN(FL$5:FL$122))</f>
        <v>#DIV/0!</v>
      </c>
      <c r="FN5" s="26">
        <f>IF(ISNUMBER(FL5),1,0)</f>
        <v>0</v>
      </c>
      <c r="FO5" s="86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</row>
    <row r="6" spans="171:185" ht="12.75">
      <c r="FO6" s="86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</row>
    <row r="7" spans="171:185" ht="12" customHeight="1">
      <c r="FO7" s="86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</row>
    <row r="8" spans="171:185" ht="12.75">
      <c r="FO8" s="86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</row>
    <row r="9" spans="171:185" ht="12.75">
      <c r="FO9" s="86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</row>
    <row r="10" spans="171:185" ht="12.75">
      <c r="FO10" s="86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</row>
    <row r="11" spans="171:185" ht="12.75">
      <c r="FO11" s="86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</row>
    <row r="12" spans="171:185" ht="12.75">
      <c r="FO12" s="86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</row>
    <row r="13" spans="171:185" ht="12.75">
      <c r="FO13" s="86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</row>
    <row r="14" spans="171:185" ht="12.75">
      <c r="FO14" s="86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</row>
    <row r="15" spans="171:185" ht="12.75">
      <c r="FO15" s="86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</row>
  </sheetData>
  <sheetProtection selectLockedCells="1" selectUnlockedCells="1"/>
  <mergeCells count="44">
    <mergeCell ref="B3:P3"/>
    <mergeCell ref="Q3:AE3"/>
    <mergeCell ref="AF3:AT3"/>
    <mergeCell ref="AU3:BC3"/>
    <mergeCell ref="FF3:FN3"/>
    <mergeCell ref="B4:F4"/>
    <mergeCell ref="G4:K4"/>
    <mergeCell ref="L4:P4"/>
    <mergeCell ref="Q4:U4"/>
    <mergeCell ref="V4:Z4"/>
    <mergeCell ref="AA4:AE4"/>
    <mergeCell ref="AF4:AJ4"/>
    <mergeCell ref="BD3:BR3"/>
    <mergeCell ref="BS3:CA3"/>
    <mergeCell ref="AK4:AO4"/>
    <mergeCell ref="AP4:AT4"/>
    <mergeCell ref="AU4:AW4"/>
    <mergeCell ref="AX4:AZ4"/>
    <mergeCell ref="EH3:EV3"/>
    <mergeCell ref="EW3:FE3"/>
    <mergeCell ref="CB3:CP3"/>
    <mergeCell ref="CQ3:EF3"/>
    <mergeCell ref="BS4:BU4"/>
    <mergeCell ref="BV4:BX4"/>
    <mergeCell ref="BY4:CA4"/>
    <mergeCell ref="CB4:CF4"/>
    <mergeCell ref="BA4:BC4"/>
    <mergeCell ref="BD4:BH4"/>
    <mergeCell ref="BI4:BM4"/>
    <mergeCell ref="BN4:BR4"/>
    <mergeCell ref="DS4:EF4"/>
    <mergeCell ref="EH4:EL4"/>
    <mergeCell ref="EM4:EQ4"/>
    <mergeCell ref="ER4:EV4"/>
    <mergeCell ref="CG4:CK4"/>
    <mergeCell ref="CL4:CP4"/>
    <mergeCell ref="CQ4:DD4"/>
    <mergeCell ref="DE4:DR4"/>
    <mergeCell ref="FI4:FK4"/>
    <mergeCell ref="FL4:FN4"/>
    <mergeCell ref="EW4:EY4"/>
    <mergeCell ref="EZ4:FB4"/>
    <mergeCell ref="FC4:FE4"/>
    <mergeCell ref="FF4:F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="103" zoomScaleNormal="103" zoomScalePageLayoutView="0" workbookViewId="0" topLeftCell="A1">
      <selection activeCell="L8" sqref="L8"/>
    </sheetView>
  </sheetViews>
  <sheetFormatPr defaultColWidth="10.421875" defaultRowHeight="12.75"/>
  <cols>
    <col min="1" max="1" width="17.28125" style="1" customWidth="1"/>
    <col min="2" max="2" width="12.00390625" style="87" customWidth="1"/>
    <col min="3" max="4" width="10.421875" style="87" customWidth="1"/>
    <col min="5" max="5" width="9.28125" style="87" customWidth="1"/>
    <col min="6" max="6" width="9.421875" style="87" customWidth="1"/>
    <col min="7" max="7" width="13.00390625" style="87" customWidth="1"/>
    <col min="8" max="8" width="10.140625" style="87" customWidth="1"/>
    <col min="9" max="10" width="10.421875" style="87" customWidth="1"/>
  </cols>
  <sheetData>
    <row r="1" spans="1:10" ht="178.5" customHeight="1">
      <c r="A1" s="88" t="s">
        <v>152</v>
      </c>
      <c r="B1" s="133" t="s">
        <v>153</v>
      </c>
      <c r="C1" s="133"/>
      <c r="D1" s="133"/>
      <c r="E1" s="133" t="s">
        <v>154</v>
      </c>
      <c r="F1" s="133"/>
      <c r="G1" s="133"/>
      <c r="H1" s="133" t="s">
        <v>155</v>
      </c>
      <c r="I1" s="133"/>
      <c r="J1" s="133"/>
    </row>
    <row r="2" spans="1:10" ht="25.5" customHeight="1">
      <c r="A2" s="89"/>
      <c r="B2" s="90" t="s">
        <v>27</v>
      </c>
      <c r="C2" s="90" t="s">
        <v>28</v>
      </c>
      <c r="D2" s="90" t="s">
        <v>29</v>
      </c>
      <c r="E2" s="90" t="s">
        <v>27</v>
      </c>
      <c r="F2" s="90" t="s">
        <v>28</v>
      </c>
      <c r="G2" s="90" t="s">
        <v>29</v>
      </c>
      <c r="H2" s="90" t="s">
        <v>27</v>
      </c>
      <c r="I2" s="90" t="s">
        <v>28</v>
      </c>
      <c r="J2" s="91" t="s">
        <v>29</v>
      </c>
    </row>
    <row r="3" spans="1:10" ht="12.75">
      <c r="A3" s="92" t="s">
        <v>30</v>
      </c>
      <c r="B3" s="93" t="e">
        <f>SUM('I 1-9'!E5+'I 1-9'!R5+'I 1-9'!AA5+'I 1-9'!AJ5+'I 1-9'!AS5+'I 1-9'!BB5+'I 1-9'!BK5+'I 1-9'!BV5+'I 1-9'!CJ5+'I 10'!E5+'I 10'!T5+'I 10'!AI5+'I 10'!AX5+'I 10'!BM5+'I 10'!CB5+'I 10'!CQ5+'I 10'!DF5+'I 10'!DU5+'I 10'!EJ5+'I 10'!EY5+'I 10'!FN5+'I 11-16'!C5+'I 11-16'!L5+'I 11-16'!U5+'I 11-16'!AD5+'I 11-16'!AM5+'I 11-16'!AV5+'I 11-16'!BE5+'I 11-16'!BN5+'I 11-16'!BW5+'I 11-16'!CF5+'I 11-16'!CO5+'I 11-16'!CX5+'I 11-16'!DH5+'I 11-16'!DU5+'I 11-16'!EJ5+'I 11-16'!EY5+'I 17-28'!E5+'I 17-28'!T5+'I 17-28'!AI5+'I 17-28'!AV5+'I 17-28'!BG5+'I 17-28'!BT5+'I 17-28'!CE5+'I 17-28'!DC5+'I 17-28'!EK5+'I 17-28'!EX5+'I 17-28'!FG5)</f>
        <v>#DIV/0!</v>
      </c>
      <c r="C3" s="93" t="e">
        <f>SUM('I 1-9'!J5+'I 1-9'!U5+'I 1-9'!AD5+'I 1-9'!AM5+'I 1-9'!AV5+'I 1-9'!BE5+'I 1-9'!BN5+'I 1-9'!CA5+'I 1-9'!CN5+'I 10'!J5+'I 10'!Y5+'I 10'!AN5+'I 10'!BC5+'I 10'!BR5+'I 10'!CG5+'I 10'!CV5+'I 10'!DK5+'I 10'!DZ5+'I 10'!EO5+'I 10'!FD5+'I 10'!FS5+'I 11-16'!F5+'I 11-16'!O5+'I 11-16'!X5+'I 11-16'!AG5+'I 11-16'!AP5+'I 11-16'!AY5+'I 11-16'!BH5+'I 11-16'!BQ5+'I 11-16'!BZ5+'I 11-16'!CI5+'I 11-16'!CR5+'I 11-16'!DA5+'I 11-16'!DL5+'I 11-16'!DZ5+'I 11-16'!EO5+'I 11-16'!FD5+'I 17-28'!J5+'I 17-28'!Y5+'I 17-28'!AN5+'I 17-28'!AY5+'I 17-28'!BL5+'I 17-28'!BW5+'I 17-28'!CJ5+'I 17-28'!DQ5+'I 17-28'!EP5+'I 17-28'!FA5+'I 17-28'!FJ5)</f>
        <v>#DIV/0!</v>
      </c>
      <c r="D3" s="93" t="e">
        <f>SUM('I 1-9'!O5+'I 1-9'!X5+'I 1-9'!AG5+'I 1-9'!AP5+'I 1-9'!AY5+'I 1-9'!BH5+'I 1-9'!BQ5+'I 1-9'!CF5+'I 1-9'!CR5+'I 10'!O5+'I 10'!AD5+'I 10'!AS5+'I 10'!BH5+'I 10'!BW5+'I 10'!CL5+'I 10'!DA5+'I 10'!DP5+'I 10'!EE5+'I 10'!ET5+'I 10'!FI5+'I 10'!FX5+'I 11-16'!I5+'I 11-16'!R5+'I 11-16'!AA5+'I 11-16'!AJ5+'I 11-16'!AS5+'I 11-16'!BB5+'I 11-16'!BK5+'I 11-16'!BT5+'I 11-16'!CC5+'I 11-16'!CL5+'I 11-16'!CU5+'I 11-16'!DD5+'I 11-16'!DP5+'I 11-16'!EE5+'I 11-16'!ET5+'I 11-16'!FI5+'I 17-28'!O5+'I 17-28'!AD5+'I 17-28'!AS5+'I 17-28'!BB5+'I 17-28'!BQ5+'I 17-28'!BZ5+'I 17-28'!CO5+'I 17-28'!EE5+'I 17-28'!EU5+'I 17-28'!FD5+'I 17-28'!FM5)</f>
        <v>#DIV/0!</v>
      </c>
      <c r="E3" s="93">
        <f>SUM('I 1-9'!F5+'I 1-9'!S5+'I 1-9'!AB5+'I 1-9'!AK5+'I 1-9'!AT5+'I 1-9'!BC5+'I 1-9'!BL5+'I 1-9'!BW5+'I 1-9'!CK5+'I 10'!F5+'I 10'!U5+'I 10'!AJ5+'I 10'!AY5+'I 10'!BN5+'I 10'!CC5+'I 10'!CR5+'I 10'!DG5+'I 10'!DV5+'I 10'!EK5+'I 10'!EZ5+'I 10'!FO5+'I 11-16'!D5+'I 11-16'!M5+'I 11-16'!V5+'I 11-16'!AE5+'I 11-16'!AN5+'I 11-16'!AW5+'I 11-16'!BF5+'I 11-16'!BO5+'I 11-16'!BX5+'I 11-16'!CG5+'I 11-16'!CP5+'I 11-16'!CY5+'I 11-16'!DI5+'I 11-16'!DV5+'I 11-16'!EK5+'I 11-16'!EZ5+'I 17-28'!F5+'I 17-28'!U5+'I 17-28'!AJ5+'I 17-28'!AW5+'I 17-28'!BH5+'I 17-28'!BU5+'I 17-28'!CF5+'I 17-28'!DD5+'I 17-28'!EL5+'I 17-28'!EY5+'I 17-28'!FH5)</f>
        <v>19</v>
      </c>
      <c r="F3" s="93">
        <f>SUM('I 1-9'!K5+'I 1-9'!V5+'I 1-9'!AE5+'I 1-9'!AN5+'I 1-9'!AW5+'I 1-9'!BF5+'I 1-9'!BO5+'I 1-9'!CB5+'I 1-9'!CO5+'I 10'!K5+'I 10'!Z5+'I 10'!AO5+'I 10'!BD5+'I 10'!BS5+'I 10'!CH5+'I 10'!CW5+'I 10'!DL5+'I 10'!EA5+'I 10'!EP5+'I 10'!FE5+'I 10'!FT5+'I 11-16'!G5+'I 11-16'!P5+'I 11-16'!Y5+'I 11-16'!AH5+'I 11-16'!AQ5+'I 11-16'!AZ5+'I 11-16'!BI5+'I 11-16'!BR5+'I 11-16'!CA5+'I 11-16'!CJ5+'I 11-16'!CS5+'I 11-16'!DB5+'I 11-16'!DM5+'I 11-16'!EA5+'I 11-16'!EP5+'I 11-16'!FE5+'I 17-28'!K5+'I 17-28'!Z5+'I 17-28'!AO5+'I 17-28'!AZ5+'I 17-28'!BM5+'I 17-28'!BX5+'I 17-28'!CK5+'I 17-28'!DR5+'I 17-28'!EQ5+'I 17-28'!FB5+'I 17-28'!FK5)</f>
        <v>19</v>
      </c>
      <c r="G3" s="93">
        <f>SUM('I 1-9'!P5+'I 1-9'!Y5+'I 1-9'!AH5+'I 1-9'!AQ5+'I 1-9'!AZ5+'I 1-9'!BI5+'I 1-9'!BR5+'I 1-9'!CG5+'I 1-9'!CS5+'I 10'!P5+'I 10'!AE5+'I 10'!AT5+'I 10'!BI5+'I 10'!BX5+'I 10'!CM5+'I 10'!DB5+'I 10'!DQ5+'I 10'!EF5+'I 10'!EU5+'I 10'!FJ5+'I 10'!FY5+'I 11-16'!J5+'I 11-16'!S5+'I 11-16'!AB5+'I 11-16'!AK5+'I 11-16'!AT5+'I 11-16'!BC5+'I 11-16'!BL5+'I 11-16'!BU5+'I 11-16'!CD5+'I 11-16'!CM5+'I 11-16'!CV5+'I 11-16'!DE5+'I 11-16'!DQ5+'I 11-16'!EF5+'I 11-16'!EU5+'I 11-16'!FJ5+'I 17-28'!P5+'I 17-28'!AE5+'I 17-28'!AT5+'I 17-28'!BC5+'I 17-28'!BR5+'I 17-28'!CA5+'I 17-28'!CP5+'I 17-28'!EF5+'I 17-28'!EV5+'I 17-28'!FE5+'I 17-28'!FN5)</f>
        <v>22</v>
      </c>
      <c r="H3" s="93" t="e">
        <f>B3/E3</f>
        <v>#DIV/0!</v>
      </c>
      <c r="I3" s="93" t="e">
        <f>C3/F3</f>
        <v>#DIV/0!</v>
      </c>
      <c r="J3" s="93" t="e">
        <f>D3/G3</f>
        <v>#DIV/0!</v>
      </c>
    </row>
  </sheetData>
  <sheetProtection selectLockedCells="1" selectUnlockedCells="1"/>
  <mergeCells count="3">
    <mergeCell ref="B1:D1"/>
    <mergeCell ref="E1:G1"/>
    <mergeCell ref="H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5"/>
  <sheetViews>
    <sheetView zoomScale="103" zoomScaleNormal="103" zoomScalePageLayoutView="0" workbookViewId="0" topLeftCell="A2">
      <selection activeCell="BV11" sqref="BV11"/>
    </sheetView>
  </sheetViews>
  <sheetFormatPr defaultColWidth="10.421875" defaultRowHeight="12.75"/>
  <cols>
    <col min="1" max="1" width="18.00390625" style="1" customWidth="1"/>
    <col min="2" max="2" width="6.140625" style="4" customWidth="1"/>
    <col min="3" max="3" width="6.57421875" style="4" customWidth="1"/>
    <col min="4" max="4" width="17.8515625" style="3" customWidth="1"/>
    <col min="5" max="5" width="10.57421875" style="3" customWidth="1"/>
    <col min="6" max="6" width="4.8515625" style="3" customWidth="1"/>
    <col min="7" max="7" width="7.28125" style="4" customWidth="1"/>
    <col min="8" max="8" width="6.140625" style="4" customWidth="1"/>
    <col min="9" max="9" width="17.421875" style="3" customWidth="1"/>
    <col min="10" max="10" width="9.8515625" style="3" customWidth="1"/>
    <col min="11" max="11" width="4.8515625" style="3" customWidth="1"/>
    <col min="12" max="12" width="6.57421875" style="4" customWidth="1"/>
    <col min="13" max="13" width="5.8515625" style="4" customWidth="1"/>
    <col min="14" max="14" width="18.00390625" style="3" customWidth="1"/>
    <col min="15" max="15" width="9.57421875" style="3" customWidth="1"/>
    <col min="16" max="16" width="4.8515625" style="3" customWidth="1"/>
    <col min="17" max="17" width="7.00390625" style="4" customWidth="1"/>
    <col min="18" max="18" width="5.00390625" style="4" customWidth="1"/>
    <col min="19" max="19" width="12.28125" style="3" customWidth="1"/>
    <col min="20" max="20" width="9.57421875" style="3" customWidth="1"/>
    <col min="21" max="21" width="4.8515625" style="3" customWidth="1"/>
    <col min="22" max="22" width="7.57421875" style="4" customWidth="1"/>
    <col min="23" max="23" width="6.57421875" style="4" customWidth="1"/>
    <col min="24" max="24" width="12.00390625" style="3" customWidth="1"/>
    <col min="25" max="25" width="8.8515625" style="3" customWidth="1"/>
    <col min="26" max="26" width="4.140625" style="3" customWidth="1"/>
    <col min="27" max="27" width="6.8515625" style="4" customWidth="1"/>
    <col min="28" max="28" width="5.00390625" style="4" customWidth="1"/>
    <col min="29" max="30" width="10.00390625" style="3" customWidth="1"/>
    <col min="31" max="31" width="4.8515625" style="3" customWidth="1"/>
    <col min="32" max="32" width="6.57421875" style="4" customWidth="1"/>
    <col min="33" max="33" width="6.7109375" style="4" customWidth="1"/>
    <col min="34" max="34" width="9.28125" style="3" customWidth="1"/>
    <col min="35" max="35" width="9.57421875" style="3" customWidth="1"/>
    <col min="36" max="36" width="4.8515625" style="3" customWidth="1"/>
    <col min="37" max="38" width="6.57421875" style="4" customWidth="1"/>
    <col min="39" max="39" width="10.140625" style="3" customWidth="1"/>
    <col min="40" max="40" width="9.421875" style="3" customWidth="1"/>
    <col min="41" max="41" width="4.8515625" style="3" customWidth="1"/>
    <col min="42" max="42" width="7.140625" style="4" customWidth="1"/>
    <col min="43" max="43" width="6.7109375" style="4" customWidth="1"/>
    <col min="44" max="44" width="9.421875" style="3" customWidth="1"/>
    <col min="45" max="45" width="9.00390625" style="3" customWidth="1"/>
    <col min="46" max="46" width="4.8515625" style="3" customWidth="1"/>
    <col min="47" max="47" width="8.28125" style="4" customWidth="1"/>
    <col min="48" max="48" width="12.00390625" style="3" customWidth="1"/>
    <col min="49" max="49" width="4.140625" style="3" customWidth="1"/>
    <col min="50" max="50" width="8.140625" style="4" customWidth="1"/>
    <col min="51" max="51" width="9.57421875" style="3" customWidth="1"/>
    <col min="52" max="52" width="4.28125" style="3" customWidth="1"/>
    <col min="53" max="53" width="8.7109375" style="4" customWidth="1"/>
    <col min="54" max="54" width="10.28125" style="3" customWidth="1"/>
    <col min="55" max="55" width="4.140625" style="3" customWidth="1"/>
    <col min="56" max="56" width="10.421875" style="4" customWidth="1"/>
    <col min="57" max="57" width="10.28125" style="3" customWidth="1"/>
    <col min="58" max="58" width="4.8515625" style="3" customWidth="1"/>
    <col min="59" max="59" width="9.140625" style="4" customWidth="1"/>
    <col min="60" max="60" width="11.57421875" style="3" customWidth="1"/>
    <col min="61" max="61" width="4.8515625" style="3" customWidth="1"/>
    <col min="62" max="62" width="10.421875" style="4" customWidth="1"/>
    <col min="63" max="63" width="12.140625" style="3" customWidth="1"/>
    <col min="64" max="64" width="5.28125" style="3" customWidth="1"/>
    <col min="65" max="65" width="12.28125" style="4" customWidth="1"/>
    <col min="66" max="66" width="11.57421875" style="3" customWidth="1"/>
    <col min="67" max="67" width="9.57421875" style="3" customWidth="1"/>
    <col min="68" max="68" width="5.00390625" style="3" customWidth="1"/>
    <col min="69" max="69" width="12.28125" style="4" customWidth="1"/>
    <col min="70" max="70" width="12.140625" style="3" customWidth="1"/>
    <col min="71" max="71" width="10.421875" style="3" customWidth="1"/>
    <col min="72" max="72" width="4.8515625" style="3" customWidth="1"/>
    <col min="73" max="73" width="11.57421875" style="4" customWidth="1"/>
    <col min="74" max="75" width="12.140625" style="3" customWidth="1"/>
    <col min="76" max="76" width="4.57421875" style="3" customWidth="1"/>
  </cols>
  <sheetData>
    <row r="1" spans="1:3" ht="18.75" customHeight="1">
      <c r="A1" s="5" t="s">
        <v>156</v>
      </c>
      <c r="B1" s="2"/>
      <c r="C1" s="2"/>
    </row>
    <row r="2" spans="1:85" s="14" customFormat="1" ht="282.75" customHeight="1">
      <c r="A2" s="6" t="s">
        <v>1</v>
      </c>
      <c r="B2" s="7" t="s">
        <v>157</v>
      </c>
      <c r="C2" s="7" t="s">
        <v>158</v>
      </c>
      <c r="D2" s="8" t="s">
        <v>159</v>
      </c>
      <c r="E2" s="9" t="s">
        <v>5</v>
      </c>
      <c r="F2" s="10" t="s">
        <v>6</v>
      </c>
      <c r="G2" s="7" t="s">
        <v>157</v>
      </c>
      <c r="H2" s="7" t="s">
        <v>158</v>
      </c>
      <c r="I2" s="8" t="s">
        <v>159</v>
      </c>
      <c r="J2" s="9" t="s">
        <v>5</v>
      </c>
      <c r="K2" s="10" t="s">
        <v>6</v>
      </c>
      <c r="L2" s="7" t="s">
        <v>157</v>
      </c>
      <c r="M2" s="7" t="s">
        <v>158</v>
      </c>
      <c r="N2" s="8" t="s">
        <v>159</v>
      </c>
      <c r="O2" s="9" t="s">
        <v>5</v>
      </c>
      <c r="P2" s="10" t="s">
        <v>6</v>
      </c>
      <c r="Q2" s="70" t="s">
        <v>160</v>
      </c>
      <c r="R2" s="70" t="s">
        <v>161</v>
      </c>
      <c r="S2" s="55" t="s">
        <v>162</v>
      </c>
      <c r="T2" s="57" t="s">
        <v>8</v>
      </c>
      <c r="U2" s="57" t="s">
        <v>6</v>
      </c>
      <c r="V2" s="70" t="s">
        <v>160</v>
      </c>
      <c r="W2" s="70" t="s">
        <v>161</v>
      </c>
      <c r="X2" s="55" t="s">
        <v>162</v>
      </c>
      <c r="Y2" s="57" t="s">
        <v>8</v>
      </c>
      <c r="Z2" s="57" t="s">
        <v>6</v>
      </c>
      <c r="AA2" s="70" t="s">
        <v>160</v>
      </c>
      <c r="AB2" s="70" t="s">
        <v>161</v>
      </c>
      <c r="AC2" s="55" t="s">
        <v>162</v>
      </c>
      <c r="AD2" s="57" t="s">
        <v>8</v>
      </c>
      <c r="AE2" s="57" t="s">
        <v>6</v>
      </c>
      <c r="AF2" s="70" t="s">
        <v>163</v>
      </c>
      <c r="AG2" s="70" t="s">
        <v>164</v>
      </c>
      <c r="AH2" s="55" t="s">
        <v>165</v>
      </c>
      <c r="AI2" s="57" t="s">
        <v>10</v>
      </c>
      <c r="AJ2" s="57" t="s">
        <v>6</v>
      </c>
      <c r="AK2" s="70" t="s">
        <v>163</v>
      </c>
      <c r="AL2" s="70" t="s">
        <v>164</v>
      </c>
      <c r="AM2" s="55" t="s">
        <v>165</v>
      </c>
      <c r="AN2" s="57" t="s">
        <v>10</v>
      </c>
      <c r="AO2" s="57" t="s">
        <v>6</v>
      </c>
      <c r="AP2" s="70" t="s">
        <v>163</v>
      </c>
      <c r="AQ2" s="70" t="s">
        <v>164</v>
      </c>
      <c r="AR2" s="55" t="s">
        <v>165</v>
      </c>
      <c r="AS2" s="57" t="s">
        <v>10</v>
      </c>
      <c r="AT2" s="57" t="s">
        <v>6</v>
      </c>
      <c r="AU2" s="70" t="s">
        <v>166</v>
      </c>
      <c r="AV2" s="57" t="s">
        <v>12</v>
      </c>
      <c r="AW2" s="57" t="s">
        <v>6</v>
      </c>
      <c r="AX2" s="70" t="s">
        <v>166</v>
      </c>
      <c r="AY2" s="57" t="s">
        <v>12</v>
      </c>
      <c r="AZ2" s="57" t="s">
        <v>6</v>
      </c>
      <c r="BA2" s="70" t="s">
        <v>166</v>
      </c>
      <c r="BB2" s="9" t="s">
        <v>12</v>
      </c>
      <c r="BC2" s="10" t="s">
        <v>6</v>
      </c>
      <c r="BD2" s="58" t="s">
        <v>167</v>
      </c>
      <c r="BE2" s="60" t="s">
        <v>14</v>
      </c>
      <c r="BF2" s="60" t="s">
        <v>6</v>
      </c>
      <c r="BG2" s="58" t="s">
        <v>167</v>
      </c>
      <c r="BH2" s="60" t="s">
        <v>14</v>
      </c>
      <c r="BI2" s="60" t="s">
        <v>6</v>
      </c>
      <c r="BJ2" s="58" t="s">
        <v>167</v>
      </c>
      <c r="BK2" s="60" t="s">
        <v>14</v>
      </c>
      <c r="BL2" s="60" t="s">
        <v>6</v>
      </c>
      <c r="BM2" s="58" t="s">
        <v>168</v>
      </c>
      <c r="BN2" s="59" t="s">
        <v>169</v>
      </c>
      <c r="BO2" s="60" t="s">
        <v>19</v>
      </c>
      <c r="BP2" s="60" t="s">
        <v>6</v>
      </c>
      <c r="BQ2" s="58" t="s">
        <v>168</v>
      </c>
      <c r="BR2" s="59" t="s">
        <v>169</v>
      </c>
      <c r="BS2" s="60" t="s">
        <v>19</v>
      </c>
      <c r="BT2" s="60" t="s">
        <v>6</v>
      </c>
      <c r="BU2" s="58" t="s">
        <v>168</v>
      </c>
      <c r="BV2" s="59" t="s">
        <v>169</v>
      </c>
      <c r="BW2" s="60" t="s">
        <v>19</v>
      </c>
      <c r="BX2" s="60" t="s">
        <v>6</v>
      </c>
      <c r="BY2" s="133" t="s">
        <v>170</v>
      </c>
      <c r="BZ2" s="133"/>
      <c r="CA2" s="133"/>
      <c r="CB2" s="133" t="s">
        <v>171</v>
      </c>
      <c r="CC2" s="133"/>
      <c r="CD2" s="133"/>
      <c r="CE2" s="133" t="s">
        <v>172</v>
      </c>
      <c r="CF2" s="133"/>
      <c r="CG2" s="133"/>
    </row>
    <row r="3" spans="1:85" s="14" customFormat="1" ht="16.5" customHeight="1">
      <c r="A3" s="15"/>
      <c r="B3" s="125">
        <v>28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4">
        <v>29</v>
      </c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34">
        <v>30</v>
      </c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24">
        <v>31</v>
      </c>
      <c r="AV3" s="124"/>
      <c r="AW3" s="124"/>
      <c r="AX3" s="124"/>
      <c r="AY3" s="124"/>
      <c r="AZ3" s="124"/>
      <c r="BA3" s="124"/>
      <c r="BB3" s="124"/>
      <c r="BC3" s="124"/>
      <c r="BD3" s="134">
        <v>32</v>
      </c>
      <c r="BE3" s="134"/>
      <c r="BF3" s="134"/>
      <c r="BG3" s="134"/>
      <c r="BH3" s="134"/>
      <c r="BI3" s="134"/>
      <c r="BJ3" s="134"/>
      <c r="BK3" s="134"/>
      <c r="BL3" s="134"/>
      <c r="BM3" s="134">
        <v>33</v>
      </c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3"/>
      <c r="BZ3" s="133"/>
      <c r="CA3" s="133"/>
      <c r="CB3" s="133"/>
      <c r="CC3" s="133"/>
      <c r="CD3" s="133"/>
      <c r="CE3" s="133"/>
      <c r="CF3" s="133"/>
      <c r="CG3" s="133"/>
    </row>
    <row r="4" spans="1:85" s="18" customFormat="1" ht="15.75" customHeight="1">
      <c r="A4" s="16"/>
      <c r="B4" s="123" t="s">
        <v>27</v>
      </c>
      <c r="C4" s="123"/>
      <c r="D4" s="123"/>
      <c r="E4" s="123"/>
      <c r="F4" s="123"/>
      <c r="G4" s="123" t="s">
        <v>28</v>
      </c>
      <c r="H4" s="123"/>
      <c r="I4" s="123"/>
      <c r="J4" s="123"/>
      <c r="K4" s="123"/>
      <c r="L4" s="123" t="s">
        <v>29</v>
      </c>
      <c r="M4" s="123"/>
      <c r="N4" s="123"/>
      <c r="O4" s="123"/>
      <c r="P4" s="123"/>
      <c r="Q4" s="123" t="s">
        <v>27</v>
      </c>
      <c r="R4" s="123"/>
      <c r="S4" s="123"/>
      <c r="T4" s="123"/>
      <c r="U4" s="123"/>
      <c r="V4" s="123" t="s">
        <v>28</v>
      </c>
      <c r="W4" s="123"/>
      <c r="X4" s="123"/>
      <c r="Y4" s="123"/>
      <c r="Z4" s="123"/>
      <c r="AA4" s="123" t="s">
        <v>29</v>
      </c>
      <c r="AB4" s="123"/>
      <c r="AC4" s="123"/>
      <c r="AD4" s="123"/>
      <c r="AE4" s="123"/>
      <c r="AF4" s="123" t="s">
        <v>27</v>
      </c>
      <c r="AG4" s="123"/>
      <c r="AH4" s="123"/>
      <c r="AI4" s="123"/>
      <c r="AJ4" s="123"/>
      <c r="AK4" s="123" t="s">
        <v>28</v>
      </c>
      <c r="AL4" s="123"/>
      <c r="AM4" s="123"/>
      <c r="AN4" s="123"/>
      <c r="AO4" s="123"/>
      <c r="AP4" s="123" t="s">
        <v>29</v>
      </c>
      <c r="AQ4" s="123"/>
      <c r="AR4" s="123"/>
      <c r="AS4" s="123"/>
      <c r="AT4" s="123"/>
      <c r="AU4" s="123" t="s">
        <v>27</v>
      </c>
      <c r="AV4" s="123"/>
      <c r="AW4" s="123"/>
      <c r="AX4" s="123" t="s">
        <v>28</v>
      </c>
      <c r="AY4" s="123"/>
      <c r="AZ4" s="123"/>
      <c r="BA4" s="123" t="s">
        <v>29</v>
      </c>
      <c r="BB4" s="123"/>
      <c r="BC4" s="123"/>
      <c r="BD4" s="123" t="s">
        <v>27</v>
      </c>
      <c r="BE4" s="123"/>
      <c r="BF4" s="123"/>
      <c r="BG4" s="123" t="s">
        <v>28</v>
      </c>
      <c r="BH4" s="123"/>
      <c r="BI4" s="123"/>
      <c r="BJ4" s="123" t="s">
        <v>29</v>
      </c>
      <c r="BK4" s="123"/>
      <c r="BL4" s="123"/>
      <c r="BM4" s="123" t="s">
        <v>27</v>
      </c>
      <c r="BN4" s="123"/>
      <c r="BO4" s="123"/>
      <c r="BP4" s="123"/>
      <c r="BQ4" s="123" t="s">
        <v>28</v>
      </c>
      <c r="BR4" s="123"/>
      <c r="BS4" s="123"/>
      <c r="BT4" s="123"/>
      <c r="BU4" s="123" t="s">
        <v>29</v>
      </c>
      <c r="BV4" s="123"/>
      <c r="BW4" s="123"/>
      <c r="BX4" s="123"/>
      <c r="BY4" s="90" t="s">
        <v>27</v>
      </c>
      <c r="BZ4" s="90" t="s">
        <v>28</v>
      </c>
      <c r="CA4" s="90" t="s">
        <v>29</v>
      </c>
      <c r="CB4" s="90" t="s">
        <v>27</v>
      </c>
      <c r="CC4" s="90" t="s">
        <v>28</v>
      </c>
      <c r="CD4" s="90" t="s">
        <v>29</v>
      </c>
      <c r="CE4" s="91" t="s">
        <v>27</v>
      </c>
      <c r="CF4" s="91" t="s">
        <v>28</v>
      </c>
      <c r="CG4" s="91" t="s">
        <v>29</v>
      </c>
    </row>
    <row r="5" spans="1:85" s="29" customFormat="1" ht="37.5">
      <c r="A5" s="19" t="s">
        <v>30</v>
      </c>
      <c r="B5" s="20">
        <v>4822</v>
      </c>
      <c r="C5" s="20">
        <v>3</v>
      </c>
      <c r="D5" s="21">
        <f>C5/B5</f>
        <v>0.0006221484861053505</v>
      </c>
      <c r="E5" s="22" t="e">
        <f>(D5-MIN(D$5:D$91))/((MAX(D$5:D$91))-MIN(D$5:D$91))</f>
        <v>#DIV/0!</v>
      </c>
      <c r="F5" s="23">
        <f>IF(ISNUMBER(D5),1,0)</f>
        <v>1</v>
      </c>
      <c r="G5" s="24">
        <v>3461</v>
      </c>
      <c r="H5" s="24">
        <v>3</v>
      </c>
      <c r="I5" s="21">
        <f>H5/G5</f>
        <v>0.0008668015024559376</v>
      </c>
      <c r="J5" s="22" t="e">
        <f>(I5-MIN(I$5:I$91))/((MAX(I$5:I$91))-MIN(I$5:I$91))</f>
        <v>#DIV/0!</v>
      </c>
      <c r="K5" s="23">
        <f>IF(ISNUMBER(I5),1,0)</f>
        <v>1</v>
      </c>
      <c r="L5" s="24"/>
      <c r="M5" s="24"/>
      <c r="N5" s="21" t="e">
        <f>M5/L5</f>
        <v>#DIV/0!</v>
      </c>
      <c r="O5" s="22" t="e">
        <f>(N5-MIN(N$5:N$91))/((MAX(N$5:N$91))-MIN(N$5:N$91))</f>
        <v>#DIV/0!</v>
      </c>
      <c r="P5" s="23">
        <f>IF(ISNUMBER(N5),1,0)</f>
        <v>0</v>
      </c>
      <c r="Q5" s="24">
        <v>217</v>
      </c>
      <c r="R5" s="24">
        <v>217</v>
      </c>
      <c r="S5" s="21">
        <f>R5/Q5</f>
        <v>1</v>
      </c>
      <c r="T5" s="22" t="e">
        <f>(S5-MIN(S$5:S$91))/((MAX(S$5:S$91))-MIN(S$5:S$91))</f>
        <v>#DIV/0!</v>
      </c>
      <c r="U5" s="23">
        <f>IF(ISNUMBER(S5),1,0)</f>
        <v>1</v>
      </c>
      <c r="V5" s="24">
        <v>215</v>
      </c>
      <c r="W5" s="24">
        <v>215</v>
      </c>
      <c r="X5" s="21">
        <f>W5/V5</f>
        <v>1</v>
      </c>
      <c r="Y5" s="22" t="e">
        <f>(X5-MIN(X$5:X$91))/((MAX(X$5:X$91))-MIN(X$5:X$91))</f>
        <v>#DIV/0!</v>
      </c>
      <c r="Z5" s="23">
        <f>IF(ISNUMBER(X5),1,0)</f>
        <v>1</v>
      </c>
      <c r="AA5" s="27">
        <v>220</v>
      </c>
      <c r="AB5" s="27">
        <v>220</v>
      </c>
      <c r="AC5" s="21">
        <f>AB5/AA5</f>
        <v>1</v>
      </c>
      <c r="AD5" s="22" t="e">
        <f>(AC5-MIN(AC$5:AC$91))/((MAX(AC$5:AC$91))-MIN(AC$5:AC$91))</f>
        <v>#DIV/0!</v>
      </c>
      <c r="AE5" s="23">
        <f>IF(ISNUMBER(AC5),1,0)</f>
        <v>1</v>
      </c>
      <c r="AF5" s="95"/>
      <c r="AG5" s="20">
        <v>217</v>
      </c>
      <c r="AH5" s="96">
        <f>AG5/Q5</f>
        <v>1</v>
      </c>
      <c r="AI5" s="25" t="e">
        <f>(AH5-MIN(AH$5:AH$133))/((MAX(AH$5:AH$133))-MIN(AH$5:AH$133))</f>
        <v>#DIV/0!</v>
      </c>
      <c r="AJ5" s="26">
        <f>IF(ISNUMBER(AH5),1,0)</f>
        <v>1</v>
      </c>
      <c r="AK5" s="95"/>
      <c r="AL5" s="20">
        <f>V5-AK5</f>
        <v>215</v>
      </c>
      <c r="AM5" s="96">
        <f>AL5/V5</f>
        <v>1</v>
      </c>
      <c r="AN5" s="25" t="e">
        <f>(AM5-MIN(AM$5:AM$133))/((MAX(AM$5:AM$133))-MIN(AM$5:AM$133))</f>
        <v>#DIV/0!</v>
      </c>
      <c r="AO5" s="26">
        <f>IF(ISNUMBER(AM5),1,0)</f>
        <v>1</v>
      </c>
      <c r="AP5" s="95"/>
      <c r="AQ5" s="20">
        <f>AA5-AP5</f>
        <v>220</v>
      </c>
      <c r="AR5" s="96">
        <f>AQ5/AA5</f>
        <v>1</v>
      </c>
      <c r="AS5" s="25" t="e">
        <f>(AR5-MIN(AR$5:AR$133))/((MAX(AR$5:AR$133))-MIN(AR$5:AR$133))</f>
        <v>#DIV/0!</v>
      </c>
      <c r="AT5" s="26">
        <f>IF(ISNUMBER(AR5),1,0)</f>
        <v>1</v>
      </c>
      <c r="AU5" s="24"/>
      <c r="AV5" s="25" t="e">
        <f>(AU5-MIN(AU$4:AU$90))/((MAX(AU$4:AU$90))-MIN(AU$4:AU$90))</f>
        <v>#DIV/0!</v>
      </c>
      <c r="AW5" s="26">
        <f>IF(ISNUMBER(AU5),1,0)</f>
        <v>0</v>
      </c>
      <c r="AX5" s="24"/>
      <c r="AY5" s="25" t="e">
        <f>(AX5-MIN(AX$4:AX$90))/((MAX(AX$4:AX$90))-MIN(AX$4:AX$90))</f>
        <v>#DIV/0!</v>
      </c>
      <c r="AZ5" s="26">
        <f>IF(ISNUMBER(AX5),1,0)</f>
        <v>0</v>
      </c>
      <c r="BA5" s="24"/>
      <c r="BB5" s="25" t="e">
        <f>(BA5-MIN(BA$4:BA$90))/((MAX(BA$4:BA$90))-MIN(BA$4:BA$90))</f>
        <v>#DIV/0!</v>
      </c>
      <c r="BC5" s="26">
        <f>IF(ISNUMBER(BA5),1,0)</f>
        <v>0</v>
      </c>
      <c r="BD5" s="24"/>
      <c r="BE5" s="25" t="e">
        <f>(BD5-MIN(BD$4:BD$90))/((MAX(BD$4:BD$90))-MIN(BD$4:BD$90))</f>
        <v>#DIV/0!</v>
      </c>
      <c r="BF5" s="26">
        <f>IF(ISNUMBER(BD5),1,0)</f>
        <v>0</v>
      </c>
      <c r="BG5" s="24"/>
      <c r="BH5" s="25" t="e">
        <f>(BG5-MIN(BG$4:BG$90))/((MAX(BG$4:BG$90))-MIN(BG$4:BG$90))</f>
        <v>#DIV/0!</v>
      </c>
      <c r="BI5" s="26">
        <f>IF(ISNUMBER(BG5),1,0)</f>
        <v>0</v>
      </c>
      <c r="BJ5" s="24"/>
      <c r="BK5" s="25" t="e">
        <f>(BJ5-MIN(BJ$4:BJ$90))/((MAX(BJ$4:BJ$90))-MIN(BJ$4:BJ$90))</f>
        <v>#DIV/0!</v>
      </c>
      <c r="BL5" s="26">
        <f>IF(ISNUMBER(BJ5),1,0)</f>
        <v>0</v>
      </c>
      <c r="BM5" s="24">
        <v>217</v>
      </c>
      <c r="BN5" s="96">
        <f>BM5/Q5</f>
        <v>1</v>
      </c>
      <c r="BO5" s="25" t="e">
        <f>(BN5-MIN(BN$5:BN$129))/((MAX(BN$5:BN$129))-MIN(BN$5:BN$129))</f>
        <v>#DIV/0!</v>
      </c>
      <c r="BP5" s="26">
        <f>IF(ISNUMBER(BN5),1,0)</f>
        <v>1</v>
      </c>
      <c r="BQ5" s="24">
        <v>215</v>
      </c>
      <c r="BR5" s="96">
        <f>BQ5/V5</f>
        <v>1</v>
      </c>
      <c r="BS5" s="25" t="e">
        <f>(BR5-MIN(BR$5:BR$129))/((MAX(BR$5:BR$129))-MIN(BR$5:BR$129))</f>
        <v>#DIV/0!</v>
      </c>
      <c r="BT5" s="26">
        <f>IF(ISNUMBER(BR5),1,0)</f>
        <v>1</v>
      </c>
      <c r="BU5" s="24">
        <v>220</v>
      </c>
      <c r="BV5" s="96">
        <f>BU5/AA5</f>
        <v>1</v>
      </c>
      <c r="BW5" s="25" t="e">
        <f>(BV5-MIN(BV$5:BV$129))/((MAX(BV$5:BV$129))-MIN(BV$5:BV$129))</f>
        <v>#DIV/0!</v>
      </c>
      <c r="BX5" s="26">
        <f>IF(ISNUMBER(BV5),1,0)</f>
        <v>1</v>
      </c>
      <c r="BY5" s="97" t="e">
        <f>SUM(E5+T5+AI5+AV5+BE5+BO5)</f>
        <v>#DIV/0!</v>
      </c>
      <c r="BZ5" s="97" t="e">
        <f>SUM(J5+Y5+AN5+AY5+BH5+BS5)</f>
        <v>#DIV/0!</v>
      </c>
      <c r="CA5" s="97" t="e">
        <f>SUM(O5+AD5+AS5+BB5+BK5+BW5)</f>
        <v>#DIV/0!</v>
      </c>
      <c r="CB5" s="93">
        <f>SUM(F5+U5+AW5+BF5+BP5+AJ5)</f>
        <v>4</v>
      </c>
      <c r="CC5" s="93">
        <f>SUM(K5+Z5+AZ5+BI5+BT5+AO5)</f>
        <v>4</v>
      </c>
      <c r="CD5" s="98">
        <f>SUM(P5+AE5+BC5+BL5+BX5+AT5)</f>
        <v>3</v>
      </c>
      <c r="CE5" s="93" t="e">
        <f>BY5/CB5</f>
        <v>#DIV/0!</v>
      </c>
      <c r="CF5" s="93" t="e">
        <f>BZ5/CC5</f>
        <v>#DIV/0!</v>
      </c>
      <c r="CG5" s="93" t="e">
        <f>CA5/CD5</f>
        <v>#DIV/0!</v>
      </c>
    </row>
  </sheetData>
  <sheetProtection selectLockedCells="1" selectUnlockedCells="1"/>
  <mergeCells count="27">
    <mergeCell ref="CE2:CG3"/>
    <mergeCell ref="B3:P3"/>
    <mergeCell ref="Q3:AE3"/>
    <mergeCell ref="AF3:AT3"/>
    <mergeCell ref="AU3:BC3"/>
    <mergeCell ref="BD3:BL3"/>
    <mergeCell ref="BM3:BX3"/>
    <mergeCell ref="B4:F4"/>
    <mergeCell ref="G4:K4"/>
    <mergeCell ref="L4:P4"/>
    <mergeCell ref="Q4:U4"/>
    <mergeCell ref="BY2:CA3"/>
    <mergeCell ref="CB2:CD3"/>
    <mergeCell ref="AP4:AT4"/>
    <mergeCell ref="AU4:AW4"/>
    <mergeCell ref="AX4:AZ4"/>
    <mergeCell ref="BA4:BC4"/>
    <mergeCell ref="V4:Z4"/>
    <mergeCell ref="AA4:AE4"/>
    <mergeCell ref="AF4:AJ4"/>
    <mergeCell ref="AK4:AO4"/>
    <mergeCell ref="BQ4:BT4"/>
    <mergeCell ref="BU4:BX4"/>
    <mergeCell ref="BD4:BF4"/>
    <mergeCell ref="BG4:BI4"/>
    <mergeCell ref="BJ4:BL4"/>
    <mergeCell ref="BM4:BP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5"/>
  <sheetViews>
    <sheetView zoomScale="103" zoomScaleNormal="103" zoomScalePageLayoutView="0" workbookViewId="0" topLeftCell="AV1">
      <selection activeCell="BJ9" sqref="BJ9"/>
    </sheetView>
  </sheetViews>
  <sheetFormatPr defaultColWidth="10.421875" defaultRowHeight="12.75"/>
  <cols>
    <col min="1" max="1" width="23.421875" style="1" customWidth="1"/>
    <col min="2" max="2" width="6.57421875" style="4" customWidth="1"/>
    <col min="3" max="3" width="6.421875" style="4" customWidth="1"/>
    <col min="4" max="4" width="10.421875" style="3" customWidth="1"/>
    <col min="5" max="5" width="10.140625" style="3" customWidth="1"/>
    <col min="6" max="6" width="4.28125" style="3" customWidth="1"/>
    <col min="7" max="7" width="5.421875" style="4" customWidth="1"/>
    <col min="8" max="8" width="6.8515625" style="4" customWidth="1"/>
    <col min="9" max="9" width="9.57421875" style="3" customWidth="1"/>
    <col min="10" max="10" width="10.28125" style="3" customWidth="1"/>
    <col min="11" max="11" width="3.7109375" style="3" customWidth="1"/>
    <col min="12" max="12" width="6.140625" style="4" customWidth="1"/>
    <col min="13" max="13" width="6.8515625" style="4" customWidth="1"/>
    <col min="14" max="14" width="9.8515625" style="3" customWidth="1"/>
    <col min="15" max="15" width="9.140625" style="3" customWidth="1"/>
    <col min="16" max="16" width="4.140625" style="3" customWidth="1"/>
    <col min="17" max="17" width="7.28125" style="4" customWidth="1"/>
    <col min="18" max="18" width="6.8515625" style="3" customWidth="1"/>
    <col min="19" max="19" width="4.421875" style="3" customWidth="1"/>
    <col min="20" max="20" width="7.28125" style="4" customWidth="1"/>
    <col min="21" max="21" width="7.57421875" style="3" customWidth="1"/>
    <col min="22" max="22" width="4.421875" style="3" customWidth="1"/>
    <col min="23" max="23" width="6.8515625" style="4" customWidth="1"/>
    <col min="24" max="24" width="7.00390625" style="3" customWidth="1"/>
    <col min="25" max="25" width="4.421875" style="3" customWidth="1"/>
    <col min="26" max="26" width="4.140625" style="4" customWidth="1"/>
    <col min="27" max="27" width="3.8515625" style="3" customWidth="1"/>
    <col min="28" max="28" width="8.7109375" style="3" customWidth="1"/>
    <col min="29" max="29" width="4.7109375" style="3" customWidth="1"/>
    <col min="30" max="30" width="4.7109375" style="4" customWidth="1"/>
    <col min="31" max="31" width="4.7109375" style="3" customWidth="1"/>
    <col min="32" max="32" width="9.57421875" style="3" customWidth="1"/>
    <col min="33" max="33" width="3.57421875" style="3" customWidth="1"/>
    <col min="34" max="34" width="4.8515625" style="4" customWidth="1"/>
    <col min="35" max="35" width="3.8515625" style="3" customWidth="1"/>
    <col min="36" max="36" width="9.28125" style="3" customWidth="1"/>
    <col min="37" max="37" width="3.8515625" style="3" customWidth="1"/>
    <col min="38" max="38" width="6.8515625" style="4" customWidth="1"/>
    <col min="39" max="39" width="9.8515625" style="3" customWidth="1"/>
    <col min="40" max="40" width="10.140625" style="3" customWidth="1"/>
    <col min="41" max="41" width="5.28125" style="3" customWidth="1"/>
    <col min="42" max="42" width="7.28125" style="4" customWidth="1"/>
    <col min="43" max="43" width="11.57421875" style="3" customWidth="1"/>
    <col min="44" max="44" width="9.57421875" style="3" customWidth="1"/>
    <col min="45" max="45" width="5.28125" style="3" customWidth="1"/>
    <col min="46" max="46" width="7.140625" style="4" customWidth="1"/>
    <col min="47" max="47" width="9.00390625" style="3" customWidth="1"/>
    <col min="48" max="48" width="9.57421875" style="3" customWidth="1"/>
    <col min="49" max="49" width="4.140625" style="3" customWidth="1"/>
    <col min="50" max="50" width="12.57421875" style="4" customWidth="1"/>
    <col min="51" max="51" width="9.57421875" style="3" customWidth="1"/>
    <col min="52" max="52" width="4.28125" style="3" customWidth="1"/>
    <col min="53" max="53" width="12.8515625" style="4" customWidth="1"/>
    <col min="54" max="54" width="8.7109375" style="3" customWidth="1"/>
    <col min="55" max="55" width="4.7109375" style="3" customWidth="1"/>
    <col min="56" max="56" width="12.140625" style="4" customWidth="1"/>
    <col min="57" max="57" width="9.00390625" style="3" customWidth="1"/>
    <col min="58" max="58" width="4.421875" style="3" customWidth="1"/>
    <col min="59" max="59" width="6.421875" style="4" customWidth="1"/>
    <col min="60" max="60" width="8.7109375" style="3" customWidth="1"/>
    <col min="61" max="61" width="4.7109375" style="3" customWidth="1"/>
    <col min="62" max="62" width="6.421875" style="4" customWidth="1"/>
    <col min="63" max="63" width="11.421875" style="3" customWidth="1"/>
    <col min="64" max="64" width="4.28125" style="3" customWidth="1"/>
    <col min="65" max="65" width="7.140625" style="4" customWidth="1"/>
    <col min="66" max="66" width="9.140625" style="3" customWidth="1"/>
    <col min="67" max="67" width="5.00390625" style="3" customWidth="1"/>
  </cols>
  <sheetData>
    <row r="1" spans="1:3" ht="18.75" customHeight="1">
      <c r="A1" s="5" t="s">
        <v>173</v>
      </c>
      <c r="B1" s="2"/>
      <c r="C1" s="2"/>
    </row>
    <row r="2" spans="1:76" s="14" customFormat="1" ht="273.75" customHeight="1">
      <c r="A2" s="6" t="s">
        <v>1</v>
      </c>
      <c r="B2" s="70" t="s">
        <v>174</v>
      </c>
      <c r="C2" s="70" t="s">
        <v>175</v>
      </c>
      <c r="D2" s="56" t="s">
        <v>176</v>
      </c>
      <c r="E2" s="57" t="s">
        <v>5</v>
      </c>
      <c r="F2" s="57" t="s">
        <v>6</v>
      </c>
      <c r="G2" s="70" t="s">
        <v>174</v>
      </c>
      <c r="H2" s="70" t="s">
        <v>175</v>
      </c>
      <c r="I2" s="56" t="s">
        <v>176</v>
      </c>
      <c r="J2" s="57" t="s">
        <v>5</v>
      </c>
      <c r="K2" s="57" t="s">
        <v>6</v>
      </c>
      <c r="L2" s="70" t="s">
        <v>174</v>
      </c>
      <c r="M2" s="70" t="s">
        <v>175</v>
      </c>
      <c r="N2" s="56" t="s">
        <v>176</v>
      </c>
      <c r="O2" s="57" t="s">
        <v>5</v>
      </c>
      <c r="P2" s="57" t="s">
        <v>6</v>
      </c>
      <c r="Q2" s="70" t="s">
        <v>177</v>
      </c>
      <c r="R2" s="57" t="s">
        <v>8</v>
      </c>
      <c r="S2" s="57" t="s">
        <v>6</v>
      </c>
      <c r="T2" s="70" t="s">
        <v>177</v>
      </c>
      <c r="U2" s="57" t="s">
        <v>8</v>
      </c>
      <c r="V2" s="57" t="s">
        <v>6</v>
      </c>
      <c r="W2" s="70" t="s">
        <v>177</v>
      </c>
      <c r="X2" s="57" t="s">
        <v>8</v>
      </c>
      <c r="Y2" s="57" t="s">
        <v>6</v>
      </c>
      <c r="Z2" s="70" t="s">
        <v>178</v>
      </c>
      <c r="AA2" s="55" t="s">
        <v>179</v>
      </c>
      <c r="AB2" s="57" t="s">
        <v>10</v>
      </c>
      <c r="AC2" s="57" t="s">
        <v>6</v>
      </c>
      <c r="AD2" s="70" t="s">
        <v>178</v>
      </c>
      <c r="AE2" s="55" t="s">
        <v>179</v>
      </c>
      <c r="AF2" s="57" t="s">
        <v>10</v>
      </c>
      <c r="AG2" s="57" t="s">
        <v>6</v>
      </c>
      <c r="AH2" s="70" t="s">
        <v>178</v>
      </c>
      <c r="AI2" s="55" t="s">
        <v>179</v>
      </c>
      <c r="AJ2" s="57" t="s">
        <v>10</v>
      </c>
      <c r="AK2" s="57" t="s">
        <v>6</v>
      </c>
      <c r="AL2" s="58" t="s">
        <v>180</v>
      </c>
      <c r="AM2" s="99" t="s">
        <v>181</v>
      </c>
      <c r="AN2" s="60" t="s">
        <v>12</v>
      </c>
      <c r="AO2" s="60" t="s">
        <v>6</v>
      </c>
      <c r="AP2" s="58" t="s">
        <v>180</v>
      </c>
      <c r="AQ2" s="99" t="s">
        <v>181</v>
      </c>
      <c r="AR2" s="60" t="s">
        <v>12</v>
      </c>
      <c r="AS2" s="60" t="s">
        <v>6</v>
      </c>
      <c r="AT2" s="58" t="s">
        <v>180</v>
      </c>
      <c r="AU2" s="99" t="s">
        <v>181</v>
      </c>
      <c r="AV2" s="60" t="s">
        <v>12</v>
      </c>
      <c r="AW2" s="60" t="s">
        <v>6</v>
      </c>
      <c r="AX2" s="70" t="s">
        <v>182</v>
      </c>
      <c r="AY2" s="57" t="s">
        <v>14</v>
      </c>
      <c r="AZ2" s="57" t="s">
        <v>6</v>
      </c>
      <c r="BA2" s="70" t="s">
        <v>182</v>
      </c>
      <c r="BB2" s="57" t="s">
        <v>14</v>
      </c>
      <c r="BC2" s="57" t="s">
        <v>6</v>
      </c>
      <c r="BD2" s="70" t="s">
        <v>182</v>
      </c>
      <c r="BE2" s="57" t="s">
        <v>14</v>
      </c>
      <c r="BF2" s="57" t="s">
        <v>6</v>
      </c>
      <c r="BG2" s="70" t="s">
        <v>183</v>
      </c>
      <c r="BH2" s="57" t="s">
        <v>17</v>
      </c>
      <c r="BI2" s="57" t="s">
        <v>6</v>
      </c>
      <c r="BJ2" s="70" t="s">
        <v>183</v>
      </c>
      <c r="BK2" s="57" t="s">
        <v>17</v>
      </c>
      <c r="BL2" s="57" t="s">
        <v>6</v>
      </c>
      <c r="BM2" s="70" t="s">
        <v>183</v>
      </c>
      <c r="BN2" s="57" t="s">
        <v>17</v>
      </c>
      <c r="BO2" s="57" t="s">
        <v>6</v>
      </c>
      <c r="BP2" s="133" t="s">
        <v>184</v>
      </c>
      <c r="BQ2" s="133"/>
      <c r="BR2" s="133"/>
      <c r="BS2" s="133" t="s">
        <v>185</v>
      </c>
      <c r="BT2" s="133"/>
      <c r="BU2" s="133"/>
      <c r="BV2" s="133" t="s">
        <v>186</v>
      </c>
      <c r="BW2" s="133"/>
      <c r="BX2" s="133"/>
    </row>
    <row r="3" spans="1:76" s="14" customFormat="1" ht="16.5" customHeight="1">
      <c r="A3" s="15"/>
      <c r="B3" s="125">
        <v>34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4">
        <v>35</v>
      </c>
      <c r="R3" s="124"/>
      <c r="S3" s="124"/>
      <c r="T3" s="124"/>
      <c r="U3" s="124"/>
      <c r="V3" s="124"/>
      <c r="W3" s="124"/>
      <c r="X3" s="124"/>
      <c r="Y3" s="124"/>
      <c r="Z3" s="124">
        <v>36</v>
      </c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34">
        <v>37</v>
      </c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24">
        <v>38</v>
      </c>
      <c r="AY3" s="124"/>
      <c r="AZ3" s="124"/>
      <c r="BA3" s="124"/>
      <c r="BB3" s="124"/>
      <c r="BC3" s="124"/>
      <c r="BD3" s="124"/>
      <c r="BE3" s="124"/>
      <c r="BF3" s="124"/>
      <c r="BG3" s="134">
        <v>39</v>
      </c>
      <c r="BH3" s="134"/>
      <c r="BI3" s="134"/>
      <c r="BJ3" s="134"/>
      <c r="BK3" s="134"/>
      <c r="BL3" s="134"/>
      <c r="BM3" s="134"/>
      <c r="BN3" s="134"/>
      <c r="BO3" s="134"/>
      <c r="BP3" s="133"/>
      <c r="BQ3" s="133"/>
      <c r="BR3" s="133"/>
      <c r="BS3" s="133"/>
      <c r="BT3" s="133"/>
      <c r="BU3" s="133"/>
      <c r="BV3" s="133"/>
      <c r="BW3" s="133"/>
      <c r="BX3" s="133"/>
    </row>
    <row r="4" spans="1:76" s="18" customFormat="1" ht="15.75" customHeight="1">
      <c r="A4" s="16"/>
      <c r="B4" s="123" t="s">
        <v>27</v>
      </c>
      <c r="C4" s="123"/>
      <c r="D4" s="123"/>
      <c r="E4" s="123"/>
      <c r="F4" s="123"/>
      <c r="G4" s="123" t="s">
        <v>28</v>
      </c>
      <c r="H4" s="123"/>
      <c r="I4" s="123"/>
      <c r="J4" s="123"/>
      <c r="K4" s="123"/>
      <c r="L4" s="123" t="s">
        <v>29</v>
      </c>
      <c r="M4" s="123"/>
      <c r="N4" s="123"/>
      <c r="O4" s="123"/>
      <c r="P4" s="123"/>
      <c r="Q4" s="123" t="s">
        <v>27</v>
      </c>
      <c r="R4" s="123"/>
      <c r="S4" s="123"/>
      <c r="T4" s="123" t="s">
        <v>28</v>
      </c>
      <c r="U4" s="123"/>
      <c r="V4" s="123"/>
      <c r="W4" s="123" t="s">
        <v>29</v>
      </c>
      <c r="X4" s="123"/>
      <c r="Y4" s="123"/>
      <c r="Z4" s="123" t="s">
        <v>27</v>
      </c>
      <c r="AA4" s="123"/>
      <c r="AB4" s="123"/>
      <c r="AC4" s="123"/>
      <c r="AD4" s="123" t="s">
        <v>28</v>
      </c>
      <c r="AE4" s="123"/>
      <c r="AF4" s="123"/>
      <c r="AG4" s="123"/>
      <c r="AH4" s="123" t="s">
        <v>29</v>
      </c>
      <c r="AI4" s="123"/>
      <c r="AJ4" s="123"/>
      <c r="AK4" s="123"/>
      <c r="AL4" s="123" t="s">
        <v>27</v>
      </c>
      <c r="AM4" s="123"/>
      <c r="AN4" s="123"/>
      <c r="AO4" s="123"/>
      <c r="AP4" s="123" t="s">
        <v>28</v>
      </c>
      <c r="AQ4" s="123"/>
      <c r="AR4" s="123"/>
      <c r="AS4" s="123"/>
      <c r="AT4" s="123" t="s">
        <v>29</v>
      </c>
      <c r="AU4" s="123"/>
      <c r="AV4" s="123"/>
      <c r="AW4" s="123"/>
      <c r="AX4" s="123" t="s">
        <v>27</v>
      </c>
      <c r="AY4" s="123"/>
      <c r="AZ4" s="123"/>
      <c r="BA4" s="123" t="s">
        <v>28</v>
      </c>
      <c r="BB4" s="123"/>
      <c r="BC4" s="123"/>
      <c r="BD4" s="123" t="s">
        <v>29</v>
      </c>
      <c r="BE4" s="123"/>
      <c r="BF4" s="123"/>
      <c r="BG4" s="123" t="s">
        <v>27</v>
      </c>
      <c r="BH4" s="123"/>
      <c r="BI4" s="123"/>
      <c r="BJ4" s="123" t="s">
        <v>28</v>
      </c>
      <c r="BK4" s="123"/>
      <c r="BL4" s="123"/>
      <c r="BM4" s="123" t="s">
        <v>29</v>
      </c>
      <c r="BN4" s="123"/>
      <c r="BO4" s="123"/>
      <c r="BP4" s="90" t="s">
        <v>27</v>
      </c>
      <c r="BQ4" s="90" t="s">
        <v>28</v>
      </c>
      <c r="BR4" s="90" t="s">
        <v>29</v>
      </c>
      <c r="BS4" s="90" t="s">
        <v>27</v>
      </c>
      <c r="BT4" s="90" t="s">
        <v>28</v>
      </c>
      <c r="BU4" s="90" t="s">
        <v>29</v>
      </c>
      <c r="BV4" s="91" t="s">
        <v>27</v>
      </c>
      <c r="BW4" s="91" t="s">
        <v>28</v>
      </c>
      <c r="BX4" s="91" t="s">
        <v>29</v>
      </c>
    </row>
    <row r="5" spans="1:76" s="29" customFormat="1" ht="12.75">
      <c r="A5" s="50" t="s">
        <v>30</v>
      </c>
      <c r="B5" s="100">
        <v>413</v>
      </c>
      <c r="C5" s="100">
        <v>413</v>
      </c>
      <c r="D5" s="21">
        <f>C5/B5</f>
        <v>1</v>
      </c>
      <c r="E5" s="22" t="e">
        <f>(D5-MIN(D$5:D$70))/((MAX(D$5:D$70))-MIN(D$5:D$70))</f>
        <v>#DIV/0!</v>
      </c>
      <c r="F5" s="23">
        <f>+S5+AC5+AO5+AZ5+BI5</f>
        <v>4</v>
      </c>
      <c r="G5" s="51">
        <v>414</v>
      </c>
      <c r="H5" s="51">
        <v>414</v>
      </c>
      <c r="I5" s="21">
        <f>H5/G5</f>
        <v>1</v>
      </c>
      <c r="J5" s="22" t="e">
        <f>(I5-MIN(I$5:I$70))/((MAX(I$5:I$70))-MIN(I$5:I$70))</f>
        <v>#DIV/0!</v>
      </c>
      <c r="K5" s="23">
        <f>IF(ISNUMBER(I5),1,0)</f>
        <v>1</v>
      </c>
      <c r="L5" s="51">
        <v>418</v>
      </c>
      <c r="M5" s="51">
        <v>418</v>
      </c>
      <c r="N5" s="21">
        <f>M5/L5</f>
        <v>1</v>
      </c>
      <c r="O5" s="22" t="e">
        <f>(N5-MIN(N$5:N$70))/((MAX(N$5:N$70))-MIN(N$5:N$70))</f>
        <v>#DIV/0!</v>
      </c>
      <c r="P5" s="23">
        <f>IF(ISNUMBER(N5),1,0)</f>
        <v>1</v>
      </c>
      <c r="Q5" s="51" t="s">
        <v>187</v>
      </c>
      <c r="R5" s="101">
        <f>IF(Q5="да",1,0)</f>
        <v>1</v>
      </c>
      <c r="S5" s="26">
        <f>IF(ISNUMBER(R5),1,0)</f>
        <v>1</v>
      </c>
      <c r="T5" s="51" t="s">
        <v>187</v>
      </c>
      <c r="U5" s="101">
        <f>IF(T5="да",1,0)</f>
        <v>1</v>
      </c>
      <c r="V5" s="26">
        <f>IF(ISNUMBER(U5),1,0)</f>
        <v>1</v>
      </c>
      <c r="W5" s="27" t="s">
        <v>187</v>
      </c>
      <c r="X5" s="101">
        <f>IF(W5="да",1,0)</f>
        <v>1</v>
      </c>
      <c r="Y5" s="26">
        <f>IF(ISNUMBER(X5),1,0)</f>
        <v>1</v>
      </c>
      <c r="Z5" s="51">
        <v>9</v>
      </c>
      <c r="AA5" s="102">
        <f>Z5/15*100</f>
        <v>60</v>
      </c>
      <c r="AB5" s="22" t="e">
        <f>(Z5-MIN(Z$5:Z$70))/((MAX(Z$5:Z$70))-MIN(Z$5:Z$70))</f>
        <v>#DIV/0!</v>
      </c>
      <c r="AC5" s="26">
        <f>IF(ISNUMBER(Z5),1,0)</f>
        <v>1</v>
      </c>
      <c r="AD5" s="51">
        <v>13</v>
      </c>
      <c r="AE5" s="103">
        <f>AD5/15*100</f>
        <v>86.66666666666667</v>
      </c>
      <c r="AF5" s="22" t="e">
        <f>(AD5-MIN(AD$5:AD$70))/((MAX(AD$5:AD$70))-MIN(AD$5:AD$70))</f>
        <v>#DIV/0!</v>
      </c>
      <c r="AG5" s="26">
        <f>IF(ISNUMBER(AD5),1,0)</f>
        <v>1</v>
      </c>
      <c r="AH5" s="51">
        <v>15</v>
      </c>
      <c r="AI5" s="102">
        <f>AH5/15*100</f>
        <v>100</v>
      </c>
      <c r="AJ5" s="22" t="e">
        <f>(AH5-MIN(AH$5:AH$70))/((MAX(AH$5:AH$70))-MIN(AH$5:AH$70))</f>
        <v>#DIV/0!</v>
      </c>
      <c r="AK5" s="26">
        <f>IF(ISNUMBER(AH5),1,0)</f>
        <v>1</v>
      </c>
      <c r="AL5" s="51">
        <v>30</v>
      </c>
      <c r="AM5" s="25">
        <f>AL5/B5</f>
        <v>0.07263922518159806</v>
      </c>
      <c r="AN5" s="22" t="e">
        <f>(AL5-MIN(AL$5:AL$70))/((MAX(AL$5:AL$70))-MIN(AL$5:AL$70))</f>
        <v>#DIV/0!</v>
      </c>
      <c r="AO5" s="26">
        <f>IF(ISNUMBER(AL5),1,0)</f>
        <v>1</v>
      </c>
      <c r="AP5" s="51">
        <v>6</v>
      </c>
      <c r="AQ5" s="25">
        <f>AP5/G5</f>
        <v>0.014492753623188406</v>
      </c>
      <c r="AR5" s="22" t="e">
        <f>(AP5-MIN(AP$5:AP$70))/((MAX(AP$5:AP$70))-MIN(AP$5:AP$70))</f>
        <v>#DIV/0!</v>
      </c>
      <c r="AS5" s="26">
        <f>IF(ISNUMBER(AP5),1,0)</f>
        <v>1</v>
      </c>
      <c r="AT5" s="51">
        <v>15</v>
      </c>
      <c r="AU5" s="25">
        <f>AT5/L5</f>
        <v>0.03588516746411483</v>
      </c>
      <c r="AV5" s="22" t="e">
        <f>(AT5-MIN(AT$5:AT$70))/((MAX(AT$5:AT$70))-MIN(AT$5:AT$70))</f>
        <v>#DIV/0!</v>
      </c>
      <c r="AW5" s="26">
        <f>IF(ISNUMBER(AT5),1,0)</f>
        <v>1</v>
      </c>
      <c r="AX5" s="51"/>
      <c r="AY5" s="25" t="e">
        <f>((MAX(AX$5:AX$122)-AX5)/((MAX(AX$5:AX$122))-MIN(AX$5:AX$122)))</f>
        <v>#DIV/0!</v>
      </c>
      <c r="AZ5" s="26">
        <f>IF(ISNUMBER(AX5),1,0)</f>
        <v>0</v>
      </c>
      <c r="BA5" s="51"/>
      <c r="BB5" s="25" t="e">
        <f>((MAX(BA$5:BA$122)-BA5)/((MAX(BA$5:BA$122))-MIN(BA$5:BA$122)))</f>
        <v>#DIV/0!</v>
      </c>
      <c r="BC5" s="26">
        <f>IF(ISNUMBER(BA5),1,0)</f>
        <v>0</v>
      </c>
      <c r="BD5" s="51"/>
      <c r="BE5" s="25" t="e">
        <f>(BD5-MIN(BD$4:BD$69))/((MAX(BD$4:BD$69))-MIN(BD$4:BD$69))</f>
        <v>#DIV/0!</v>
      </c>
      <c r="BF5" s="26">
        <f>IF(ISNUMBER(BD5),1,0)</f>
        <v>0</v>
      </c>
      <c r="BG5" s="51">
        <v>192</v>
      </c>
      <c r="BH5" s="25" t="e">
        <f>(BG5-MIN(BG$4:BG$69))/((MAX(BG$4:BG$69))-MIN(BG$4:BG$69))</f>
        <v>#DIV/0!</v>
      </c>
      <c r="BI5" s="26">
        <f>IF(ISNUMBER(BG5),1,0)</f>
        <v>1</v>
      </c>
      <c r="BJ5" s="51">
        <v>192</v>
      </c>
      <c r="BK5" s="25" t="e">
        <f>(BJ5-MIN(BJ$4:BJ$69))/((MAX(BJ$4:BJ$69))-MIN(BJ$4:BJ$69))</f>
        <v>#DIV/0!</v>
      </c>
      <c r="BL5" s="26">
        <f>IF(ISNUMBER(BJ5),1,0)</f>
        <v>1</v>
      </c>
      <c r="BM5" s="51">
        <v>200</v>
      </c>
      <c r="BN5" s="25" t="e">
        <f>(BM5-MIN(BM$4:BM$69))/((MAX(BM$4:BM$69))-MIN(BM$4:BM$69))</f>
        <v>#DIV/0!</v>
      </c>
      <c r="BO5" s="26">
        <f>IF(ISNUMBER(BM5),1,0)</f>
        <v>1</v>
      </c>
      <c r="BP5" s="97" t="e">
        <f>SUM(E5+R5+AB5+AN5+AY5+BH5+#REF!)</f>
        <v>#DIV/0!</v>
      </c>
      <c r="BQ5" s="97" t="e">
        <f>SUM(J5+U5+AF5+AR5+BB5+BK5+#REF!)</f>
        <v>#DIV/0!</v>
      </c>
      <c r="BR5" s="97" t="e">
        <f>SUM(O5+X5+AJ5+AV5+BE5+BN5+#REF!)</f>
        <v>#DIV/0!</v>
      </c>
      <c r="BS5" s="93">
        <f>SUM(F5+S5+AC5+AO5+AZ5+BI5)</f>
        <v>8</v>
      </c>
      <c r="BT5" s="93">
        <f>SUM(K5+V5+AG5+AS5+BC5+BL5)</f>
        <v>5</v>
      </c>
      <c r="BU5" s="98">
        <f>SUM(P5+Y5+AK5+AW5+BF5+BO5)</f>
        <v>5</v>
      </c>
      <c r="BV5" s="93" t="e">
        <f>BP5/BS5</f>
        <v>#DIV/0!</v>
      </c>
      <c r="BW5" s="93" t="e">
        <f>BQ5/BT5</f>
        <v>#DIV/0!</v>
      </c>
      <c r="BX5" s="93" t="e">
        <f>BR5/BU5</f>
        <v>#DIV/0!</v>
      </c>
    </row>
  </sheetData>
  <sheetProtection selectLockedCells="1" selectUnlockedCells="1"/>
  <mergeCells count="27">
    <mergeCell ref="BV2:BX3"/>
    <mergeCell ref="B3:P3"/>
    <mergeCell ref="Q3:Y3"/>
    <mergeCell ref="Z3:AK3"/>
    <mergeCell ref="AL3:AW3"/>
    <mergeCell ref="AX3:BF3"/>
    <mergeCell ref="BG3:BO3"/>
    <mergeCell ref="B4:F4"/>
    <mergeCell ref="G4:K4"/>
    <mergeCell ref="L4:P4"/>
    <mergeCell ref="Q4:S4"/>
    <mergeCell ref="BP2:BR3"/>
    <mergeCell ref="BS2:BU3"/>
    <mergeCell ref="AH4:AK4"/>
    <mergeCell ref="AL4:AO4"/>
    <mergeCell ref="AP4:AS4"/>
    <mergeCell ref="AT4:AW4"/>
    <mergeCell ref="T4:V4"/>
    <mergeCell ref="W4:Y4"/>
    <mergeCell ref="Z4:AC4"/>
    <mergeCell ref="AD4:AG4"/>
    <mergeCell ref="BJ4:BL4"/>
    <mergeCell ref="BM4:BO4"/>
    <mergeCell ref="AX4:AZ4"/>
    <mergeCell ref="BA4:BC4"/>
    <mergeCell ref="BD4:BF4"/>
    <mergeCell ref="BG4:B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"/>
  <sheetViews>
    <sheetView zoomScale="103" zoomScaleNormal="103" zoomScalePageLayoutView="0" workbookViewId="0" topLeftCell="A1">
      <selection activeCell="EE4" sqref="EE4"/>
    </sheetView>
  </sheetViews>
  <sheetFormatPr defaultColWidth="10.421875" defaultRowHeight="12.75"/>
  <cols>
    <col min="1" max="1" width="10.421875" style="0" customWidth="1"/>
    <col min="2" max="2" width="5.28125" style="4" customWidth="1"/>
    <col min="3" max="3" width="8.7109375" style="3" customWidth="1"/>
    <col min="4" max="4" width="5.00390625" style="3" customWidth="1"/>
    <col min="5" max="5" width="5.28125" style="4" customWidth="1"/>
    <col min="6" max="6" width="9.8515625" style="3" customWidth="1"/>
    <col min="7" max="7" width="5.28125" style="3" customWidth="1"/>
    <col min="8" max="8" width="5.28125" style="4" customWidth="1"/>
    <col min="9" max="9" width="9.140625" style="3" customWidth="1"/>
    <col min="10" max="10" width="5.00390625" style="3" customWidth="1"/>
    <col min="11" max="11" width="4.7109375" style="4" customWidth="1"/>
    <col min="12" max="12" width="4.57421875" style="4" customWidth="1"/>
    <col min="13" max="13" width="10.28125" style="3" customWidth="1"/>
    <col min="14" max="14" width="8.7109375" style="3" customWidth="1"/>
    <col min="15" max="15" width="4.7109375" style="3" customWidth="1"/>
    <col min="16" max="16" width="5.00390625" style="4" customWidth="1"/>
    <col min="17" max="17" width="4.8515625" style="4" customWidth="1"/>
    <col min="18" max="18" width="9.140625" style="3" customWidth="1"/>
    <col min="19" max="19" width="8.7109375" style="3" customWidth="1"/>
    <col min="20" max="20" width="5.00390625" style="3" customWidth="1"/>
    <col min="21" max="21" width="5.28125" style="4" customWidth="1"/>
    <col min="22" max="22" width="4.8515625" style="4" customWidth="1"/>
    <col min="23" max="23" width="10.28125" style="3" customWidth="1"/>
    <col min="24" max="24" width="9.28125" style="3" customWidth="1"/>
    <col min="25" max="25" width="4.57421875" style="3" customWidth="1"/>
    <col min="26" max="26" width="5.00390625" style="4" customWidth="1"/>
    <col min="27" max="27" width="6.8515625" style="4" customWidth="1"/>
    <col min="28" max="28" width="8.28125" style="3" customWidth="1"/>
    <col min="29" max="29" width="10.00390625" style="3" customWidth="1"/>
    <col min="30" max="30" width="4.28125" style="3" customWidth="1"/>
    <col min="31" max="31" width="4.8515625" style="4" customWidth="1"/>
    <col min="32" max="32" width="6.421875" style="4" customWidth="1"/>
    <col min="33" max="33" width="8.421875" style="3" customWidth="1"/>
    <col min="34" max="34" width="9.421875" style="3" customWidth="1"/>
    <col min="35" max="35" width="4.7109375" style="3" customWidth="1"/>
    <col min="36" max="36" width="4.57421875" style="4" customWidth="1"/>
    <col min="37" max="37" width="6.00390625" style="4" customWidth="1"/>
    <col min="38" max="38" width="8.7109375" style="3" customWidth="1"/>
    <col min="39" max="39" width="9.00390625" style="3" customWidth="1"/>
    <col min="40" max="40" width="4.8515625" style="3" customWidth="1"/>
    <col min="41" max="41" width="4.8515625" style="4" customWidth="1"/>
    <col min="42" max="42" width="6.140625" style="4" customWidth="1"/>
    <col min="43" max="44" width="10.421875" style="3" customWidth="1"/>
    <col min="45" max="45" width="4.57421875" style="3" customWidth="1"/>
    <col min="46" max="46" width="4.7109375" style="4" customWidth="1"/>
    <col min="47" max="47" width="7.28125" style="4" customWidth="1"/>
    <col min="48" max="48" width="10.421875" style="3" customWidth="1"/>
    <col min="49" max="49" width="8.8515625" style="3" customWidth="1"/>
    <col min="50" max="50" width="4.57421875" style="3" customWidth="1"/>
    <col min="51" max="51" width="4.421875" style="4" customWidth="1"/>
    <col min="52" max="52" width="6.57421875" style="4" customWidth="1"/>
    <col min="53" max="53" width="10.57421875" style="3" customWidth="1"/>
    <col min="54" max="54" width="9.140625" style="3" customWidth="1"/>
    <col min="55" max="55" width="4.8515625" style="3" customWidth="1"/>
    <col min="56" max="56" width="7.57421875" style="4" customWidth="1"/>
    <col min="57" max="57" width="11.28125" style="3" customWidth="1"/>
    <col min="58" max="58" width="9.421875" style="3" customWidth="1"/>
    <col min="59" max="59" width="4.8515625" style="3" customWidth="1"/>
    <col min="60" max="60" width="7.00390625" style="4" customWidth="1"/>
    <col min="61" max="61" width="10.7109375" style="3" customWidth="1"/>
    <col min="62" max="62" width="9.28125" style="3" customWidth="1"/>
    <col min="63" max="63" width="3.8515625" style="3" customWidth="1"/>
    <col min="64" max="64" width="6.8515625" style="4" customWidth="1"/>
    <col min="65" max="65" width="9.8515625" style="3" customWidth="1"/>
    <col min="66" max="66" width="9.140625" style="3" customWidth="1"/>
    <col min="67" max="67" width="4.7109375" style="3" customWidth="1"/>
    <col min="68" max="68" width="7.57421875" style="4" customWidth="1"/>
    <col min="69" max="69" width="9.421875" style="4" customWidth="1"/>
    <col min="70" max="70" width="12.00390625" style="3" customWidth="1"/>
    <col min="71" max="71" width="10.140625" style="3" customWidth="1"/>
    <col min="72" max="72" width="4.28125" style="3" customWidth="1"/>
    <col min="73" max="73" width="8.140625" style="4" customWidth="1"/>
    <col min="74" max="74" width="10.421875" style="4" customWidth="1"/>
    <col min="75" max="75" width="11.57421875" style="3" customWidth="1"/>
    <col min="76" max="76" width="8.7109375" style="3" customWidth="1"/>
    <col min="77" max="77" width="4.421875" style="3" customWidth="1"/>
    <col min="78" max="78" width="7.140625" style="4" customWidth="1"/>
    <col min="79" max="79" width="9.421875" style="4" customWidth="1"/>
    <col min="80" max="80" width="11.7109375" style="3" customWidth="1"/>
    <col min="81" max="81" width="10.28125" style="3" customWidth="1"/>
    <col min="82" max="82" width="3.57421875" style="3" customWidth="1"/>
    <col min="83" max="83" width="7.00390625" style="4" customWidth="1"/>
    <col min="84" max="84" width="10.57421875" style="3" customWidth="1"/>
    <col min="85" max="85" width="8.8515625" style="3" customWidth="1"/>
    <col min="86" max="86" width="3.57421875" style="3" customWidth="1"/>
    <col min="87" max="87" width="6.00390625" style="4" customWidth="1"/>
    <col min="88" max="88" width="10.28125" style="3" customWidth="1"/>
    <col min="89" max="89" width="9.57421875" style="3" customWidth="1"/>
    <col min="90" max="90" width="3.57421875" style="3" customWidth="1"/>
    <col min="91" max="91" width="6.140625" style="4" customWidth="1"/>
    <col min="92" max="92" width="10.140625" style="3" customWidth="1"/>
    <col min="93" max="93" width="9.00390625" style="3" customWidth="1"/>
    <col min="94" max="94" width="3.57421875" style="3" customWidth="1"/>
    <col min="95" max="95" width="6.421875" style="4" customWidth="1"/>
    <col min="96" max="96" width="7.140625" style="4" customWidth="1"/>
    <col min="97" max="97" width="9.00390625" style="3" customWidth="1"/>
    <col min="98" max="98" width="9.28125" style="3" customWidth="1"/>
    <col min="99" max="99" width="3.57421875" style="3" customWidth="1"/>
    <col min="100" max="100" width="6.57421875" style="4" customWidth="1"/>
    <col min="101" max="101" width="6.421875" style="4" customWidth="1"/>
    <col min="102" max="102" width="9.140625" style="3" customWidth="1"/>
    <col min="103" max="103" width="9.57421875" style="3" customWidth="1"/>
    <col min="104" max="104" width="3.57421875" style="3" customWidth="1"/>
    <col min="105" max="105" width="6.7109375" style="4" customWidth="1"/>
    <col min="106" max="106" width="7.28125" style="4" customWidth="1"/>
    <col min="107" max="107" width="11.7109375" style="3" customWidth="1"/>
    <col min="108" max="108" width="9.8515625" style="3" customWidth="1"/>
    <col min="109" max="109" width="3.57421875" style="3" customWidth="1"/>
    <col min="110" max="110" width="9.57421875" style="4" customWidth="1"/>
    <col min="111" max="111" width="9.00390625" style="3" customWidth="1"/>
    <col min="112" max="112" width="3.57421875" style="3" customWidth="1"/>
    <col min="113" max="113" width="9.140625" style="4" customWidth="1"/>
    <col min="114" max="114" width="9.421875" style="3" customWidth="1"/>
    <col min="115" max="115" width="3.57421875" style="3" customWidth="1"/>
    <col min="116" max="116" width="9.28125" style="4" customWidth="1"/>
    <col min="117" max="117" width="9.8515625" style="3" customWidth="1"/>
    <col min="118" max="118" width="3.57421875" style="3" customWidth="1"/>
    <col min="119" max="119" width="6.57421875" style="4" customWidth="1"/>
    <col min="120" max="120" width="10.57421875" style="3" customWidth="1"/>
    <col min="121" max="121" width="9.28125" style="3" customWidth="1"/>
    <col min="122" max="122" width="3.57421875" style="3" customWidth="1"/>
    <col min="123" max="123" width="6.7109375" style="4" customWidth="1"/>
    <col min="124" max="124" width="10.7109375" style="3" customWidth="1"/>
    <col min="125" max="125" width="10.57421875" style="3" customWidth="1"/>
    <col min="126" max="126" width="3.57421875" style="3" customWidth="1"/>
    <col min="127" max="127" width="6.57421875" style="4" customWidth="1"/>
    <col min="128" max="128" width="10.140625" style="3" customWidth="1"/>
    <col min="129" max="129" width="8.8515625" style="3" customWidth="1"/>
    <col min="130" max="130" width="3.57421875" style="3" customWidth="1"/>
    <col min="131" max="131" width="6.421875" style="4" customWidth="1"/>
    <col min="132" max="132" width="11.00390625" style="3" customWidth="1"/>
    <col min="133" max="133" width="9.140625" style="3" customWidth="1"/>
    <col min="134" max="134" width="3.57421875" style="3" customWidth="1"/>
    <col min="135" max="135" width="6.00390625" style="4" customWidth="1"/>
    <col min="136" max="136" width="9.421875" style="3" customWidth="1"/>
    <col min="137" max="137" width="10.28125" style="3" customWidth="1"/>
    <col min="138" max="138" width="3.57421875" style="3" customWidth="1"/>
    <col min="139" max="139" width="6.421875" style="4" customWidth="1"/>
    <col min="140" max="140" width="10.00390625" style="3" customWidth="1"/>
    <col min="141" max="141" width="9.28125" style="3" customWidth="1"/>
    <col min="142" max="142" width="3.57421875" style="3" customWidth="1"/>
    <col min="143" max="143" width="10.421875" style="0" customWidth="1"/>
    <col min="144" max="144" width="9.421875" style="1" customWidth="1"/>
    <col min="145" max="145" width="10.140625" style="1" customWidth="1"/>
  </cols>
  <sheetData>
    <row r="1" spans="1:151" s="14" customFormat="1" ht="273.75" customHeight="1">
      <c r="A1" s="6" t="s">
        <v>1</v>
      </c>
      <c r="B1" s="70" t="s">
        <v>188</v>
      </c>
      <c r="C1" s="57" t="s">
        <v>5</v>
      </c>
      <c r="D1" s="57" t="s">
        <v>6</v>
      </c>
      <c r="E1" s="70" t="s">
        <v>188</v>
      </c>
      <c r="F1" s="57" t="s">
        <v>5</v>
      </c>
      <c r="G1" s="57" t="s">
        <v>6</v>
      </c>
      <c r="H1" s="70" t="s">
        <v>188</v>
      </c>
      <c r="I1" s="57" t="s">
        <v>5</v>
      </c>
      <c r="J1" s="57" t="s">
        <v>6</v>
      </c>
      <c r="K1" s="58" t="s">
        <v>189</v>
      </c>
      <c r="L1" s="58" t="s">
        <v>190</v>
      </c>
      <c r="M1" s="59" t="s">
        <v>191</v>
      </c>
      <c r="N1" s="60" t="s">
        <v>8</v>
      </c>
      <c r="O1" s="60" t="s">
        <v>6</v>
      </c>
      <c r="P1" s="58" t="s">
        <v>189</v>
      </c>
      <c r="Q1" s="58" t="s">
        <v>190</v>
      </c>
      <c r="R1" s="59" t="s">
        <v>191</v>
      </c>
      <c r="S1" s="60" t="s">
        <v>8</v>
      </c>
      <c r="T1" s="60" t="s">
        <v>6</v>
      </c>
      <c r="U1" s="58" t="s">
        <v>189</v>
      </c>
      <c r="V1" s="58" t="s">
        <v>190</v>
      </c>
      <c r="W1" s="59" t="s">
        <v>191</v>
      </c>
      <c r="X1" s="60" t="s">
        <v>8</v>
      </c>
      <c r="Y1" s="60" t="s">
        <v>6</v>
      </c>
      <c r="Z1" s="70" t="s">
        <v>192</v>
      </c>
      <c r="AA1" s="70" t="s">
        <v>193</v>
      </c>
      <c r="AB1" s="55" t="s">
        <v>194</v>
      </c>
      <c r="AC1" s="57" t="s">
        <v>10</v>
      </c>
      <c r="AD1" s="57" t="s">
        <v>6</v>
      </c>
      <c r="AE1" s="70" t="s">
        <v>192</v>
      </c>
      <c r="AF1" s="70" t="s">
        <v>193</v>
      </c>
      <c r="AG1" s="55" t="s">
        <v>194</v>
      </c>
      <c r="AH1" s="57" t="s">
        <v>10</v>
      </c>
      <c r="AI1" s="57" t="s">
        <v>6</v>
      </c>
      <c r="AJ1" s="70" t="s">
        <v>192</v>
      </c>
      <c r="AK1" s="70" t="s">
        <v>193</v>
      </c>
      <c r="AL1" s="55" t="s">
        <v>194</v>
      </c>
      <c r="AM1" s="57" t="s">
        <v>10</v>
      </c>
      <c r="AN1" s="57" t="s">
        <v>6</v>
      </c>
      <c r="AO1" s="58" t="s">
        <v>195</v>
      </c>
      <c r="AP1" s="58" t="s">
        <v>196</v>
      </c>
      <c r="AQ1" s="99" t="s">
        <v>194</v>
      </c>
      <c r="AR1" s="60" t="s">
        <v>12</v>
      </c>
      <c r="AS1" s="60" t="s">
        <v>6</v>
      </c>
      <c r="AT1" s="58" t="s">
        <v>195</v>
      </c>
      <c r="AU1" s="58" t="s">
        <v>196</v>
      </c>
      <c r="AV1" s="99" t="s">
        <v>194</v>
      </c>
      <c r="AW1" s="60" t="s">
        <v>12</v>
      </c>
      <c r="AX1" s="60" t="s">
        <v>6</v>
      </c>
      <c r="AY1" s="58" t="s">
        <v>195</v>
      </c>
      <c r="AZ1" s="58" t="s">
        <v>196</v>
      </c>
      <c r="BA1" s="99" t="s">
        <v>194</v>
      </c>
      <c r="BB1" s="60" t="s">
        <v>12</v>
      </c>
      <c r="BC1" s="60" t="s">
        <v>6</v>
      </c>
      <c r="BD1" s="58" t="s">
        <v>197</v>
      </c>
      <c r="BE1" s="59" t="s">
        <v>198</v>
      </c>
      <c r="BF1" s="60" t="s">
        <v>14</v>
      </c>
      <c r="BG1" s="60" t="s">
        <v>6</v>
      </c>
      <c r="BH1" s="58" t="s">
        <v>197</v>
      </c>
      <c r="BI1" s="59" t="s">
        <v>198</v>
      </c>
      <c r="BJ1" s="60" t="s">
        <v>14</v>
      </c>
      <c r="BK1" s="60" t="s">
        <v>6</v>
      </c>
      <c r="BL1" s="58" t="s">
        <v>197</v>
      </c>
      <c r="BM1" s="59" t="s">
        <v>198</v>
      </c>
      <c r="BN1" s="60" t="s">
        <v>14</v>
      </c>
      <c r="BO1" s="60" t="s">
        <v>6</v>
      </c>
      <c r="BP1" s="70" t="s">
        <v>199</v>
      </c>
      <c r="BQ1" s="70" t="s">
        <v>200</v>
      </c>
      <c r="BR1" s="56" t="s">
        <v>201</v>
      </c>
      <c r="BS1" s="57" t="s">
        <v>17</v>
      </c>
      <c r="BT1" s="57" t="s">
        <v>6</v>
      </c>
      <c r="BU1" s="70" t="s">
        <v>199</v>
      </c>
      <c r="BV1" s="70" t="s">
        <v>200</v>
      </c>
      <c r="BW1" s="56" t="s">
        <v>201</v>
      </c>
      <c r="BX1" s="57" t="s">
        <v>17</v>
      </c>
      <c r="BY1" s="57" t="s">
        <v>6</v>
      </c>
      <c r="BZ1" s="70" t="s">
        <v>199</v>
      </c>
      <c r="CA1" s="70" t="s">
        <v>200</v>
      </c>
      <c r="CB1" s="56" t="s">
        <v>201</v>
      </c>
      <c r="CC1" s="57" t="s">
        <v>17</v>
      </c>
      <c r="CD1" s="57" t="s">
        <v>6</v>
      </c>
      <c r="CE1" s="70" t="s">
        <v>202</v>
      </c>
      <c r="CF1" s="56" t="s">
        <v>203</v>
      </c>
      <c r="CG1" s="57" t="s">
        <v>19</v>
      </c>
      <c r="CH1" s="57" t="s">
        <v>6</v>
      </c>
      <c r="CI1" s="70" t="s">
        <v>202</v>
      </c>
      <c r="CJ1" s="56" t="s">
        <v>203</v>
      </c>
      <c r="CK1" s="57" t="s">
        <v>19</v>
      </c>
      <c r="CL1" s="57" t="s">
        <v>6</v>
      </c>
      <c r="CM1" s="70" t="s">
        <v>202</v>
      </c>
      <c r="CN1" s="56" t="s">
        <v>203</v>
      </c>
      <c r="CO1" s="57" t="s">
        <v>19</v>
      </c>
      <c r="CP1" s="57" t="s">
        <v>6</v>
      </c>
      <c r="CQ1" s="70" t="s">
        <v>204</v>
      </c>
      <c r="CR1" s="70" t="s">
        <v>205</v>
      </c>
      <c r="CS1" s="56" t="s">
        <v>206</v>
      </c>
      <c r="CT1" s="57" t="s">
        <v>23</v>
      </c>
      <c r="CU1" s="57" t="s">
        <v>6</v>
      </c>
      <c r="CV1" s="70" t="s">
        <v>204</v>
      </c>
      <c r="CW1" s="70" t="s">
        <v>205</v>
      </c>
      <c r="CX1" s="56" t="s">
        <v>206</v>
      </c>
      <c r="CY1" s="57" t="s">
        <v>23</v>
      </c>
      <c r="CZ1" s="57" t="s">
        <v>6</v>
      </c>
      <c r="DA1" s="70" t="s">
        <v>204</v>
      </c>
      <c r="DB1" s="70" t="s">
        <v>205</v>
      </c>
      <c r="DC1" s="56" t="s">
        <v>206</v>
      </c>
      <c r="DD1" s="57" t="s">
        <v>23</v>
      </c>
      <c r="DE1" s="57" t="s">
        <v>6</v>
      </c>
      <c r="DF1" s="58" t="s">
        <v>207</v>
      </c>
      <c r="DG1" s="60" t="s">
        <v>26</v>
      </c>
      <c r="DH1" s="60" t="s">
        <v>6</v>
      </c>
      <c r="DI1" s="58" t="s">
        <v>207</v>
      </c>
      <c r="DJ1" s="60" t="s">
        <v>26</v>
      </c>
      <c r="DK1" s="60" t="s">
        <v>6</v>
      </c>
      <c r="DL1" s="58" t="s">
        <v>207</v>
      </c>
      <c r="DM1" s="60" t="s">
        <v>26</v>
      </c>
      <c r="DN1" s="60" t="s">
        <v>6</v>
      </c>
      <c r="DO1" s="58" t="s">
        <v>208</v>
      </c>
      <c r="DP1" s="59" t="s">
        <v>209</v>
      </c>
      <c r="DQ1" s="60" t="s">
        <v>34</v>
      </c>
      <c r="DR1" s="60" t="s">
        <v>6</v>
      </c>
      <c r="DS1" s="58" t="s">
        <v>208</v>
      </c>
      <c r="DT1" s="59" t="s">
        <v>209</v>
      </c>
      <c r="DU1" s="60" t="s">
        <v>34</v>
      </c>
      <c r="DV1" s="60" t="s">
        <v>6</v>
      </c>
      <c r="DW1" s="58" t="s">
        <v>208</v>
      </c>
      <c r="DX1" s="59" t="s">
        <v>209</v>
      </c>
      <c r="DY1" s="60" t="s">
        <v>34</v>
      </c>
      <c r="DZ1" s="60" t="s">
        <v>6</v>
      </c>
      <c r="EA1" s="58" t="s">
        <v>210</v>
      </c>
      <c r="EB1" s="56" t="s">
        <v>211</v>
      </c>
      <c r="EC1" s="60" t="s">
        <v>37</v>
      </c>
      <c r="ED1" s="60" t="s">
        <v>6</v>
      </c>
      <c r="EE1" s="58" t="s">
        <v>210</v>
      </c>
      <c r="EF1" s="104" t="s">
        <v>211</v>
      </c>
      <c r="EG1" s="60" t="s">
        <v>37</v>
      </c>
      <c r="EH1" s="60" t="s">
        <v>6</v>
      </c>
      <c r="EI1" s="58" t="s">
        <v>210</v>
      </c>
      <c r="EJ1" s="104" t="s">
        <v>211</v>
      </c>
      <c r="EK1" s="60" t="s">
        <v>37</v>
      </c>
      <c r="EL1" s="60" t="s">
        <v>6</v>
      </c>
      <c r="EM1" s="133" t="s">
        <v>212</v>
      </c>
      <c r="EN1" s="133"/>
      <c r="EO1" s="133"/>
      <c r="EP1" s="133" t="s">
        <v>213</v>
      </c>
      <c r="EQ1" s="133"/>
      <c r="ER1" s="133"/>
      <c r="ES1" s="133" t="s">
        <v>214</v>
      </c>
      <c r="ET1" s="133"/>
      <c r="EU1" s="133"/>
    </row>
    <row r="2" spans="1:256" s="94" customFormat="1" ht="16.5" customHeight="1">
      <c r="A2" s="15"/>
      <c r="B2" s="136">
        <v>40</v>
      </c>
      <c r="C2" s="136"/>
      <c r="D2" s="136"/>
      <c r="E2" s="136"/>
      <c r="F2" s="136"/>
      <c r="G2" s="136"/>
      <c r="H2" s="136"/>
      <c r="I2" s="136"/>
      <c r="J2" s="136"/>
      <c r="K2" s="134">
        <v>41</v>
      </c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24">
        <v>42</v>
      </c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34">
        <v>43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>
        <v>44</v>
      </c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>
        <v>45</v>
      </c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>
        <v>46</v>
      </c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>
        <v>47</v>
      </c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>
        <v>48</v>
      </c>
      <c r="DG2" s="134"/>
      <c r="DH2" s="134"/>
      <c r="DI2" s="134"/>
      <c r="DJ2" s="134"/>
      <c r="DK2" s="134"/>
      <c r="DL2" s="134"/>
      <c r="DM2" s="134"/>
      <c r="DN2" s="134"/>
      <c r="DO2" s="134">
        <v>49</v>
      </c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>
        <v>50</v>
      </c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3"/>
      <c r="EN2" s="133"/>
      <c r="EO2" s="133"/>
      <c r="EP2" s="133"/>
      <c r="EQ2" s="133"/>
      <c r="ER2" s="133"/>
      <c r="ES2" s="133"/>
      <c r="ET2" s="133"/>
      <c r="EU2" s="133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151" s="18" customFormat="1" ht="15.75" customHeight="1">
      <c r="A3" s="16"/>
      <c r="B3" s="128" t="s">
        <v>27</v>
      </c>
      <c r="C3" s="128"/>
      <c r="D3" s="128"/>
      <c r="E3" s="135" t="s">
        <v>28</v>
      </c>
      <c r="F3" s="135"/>
      <c r="G3" s="135"/>
      <c r="H3" s="123" t="s">
        <v>29</v>
      </c>
      <c r="I3" s="123"/>
      <c r="J3" s="123"/>
      <c r="K3" s="123" t="s">
        <v>27</v>
      </c>
      <c r="L3" s="123"/>
      <c r="M3" s="123"/>
      <c r="N3" s="123"/>
      <c r="O3" s="123"/>
      <c r="P3" s="123" t="s">
        <v>28</v>
      </c>
      <c r="Q3" s="123"/>
      <c r="R3" s="123"/>
      <c r="S3" s="123"/>
      <c r="T3" s="123"/>
      <c r="U3" s="123" t="s">
        <v>29</v>
      </c>
      <c r="V3" s="123"/>
      <c r="W3" s="123"/>
      <c r="X3" s="123"/>
      <c r="Y3" s="123"/>
      <c r="Z3" s="123" t="s">
        <v>27</v>
      </c>
      <c r="AA3" s="123"/>
      <c r="AB3" s="123"/>
      <c r="AC3" s="123"/>
      <c r="AD3" s="123"/>
      <c r="AE3" s="123" t="s">
        <v>28</v>
      </c>
      <c r="AF3" s="123"/>
      <c r="AG3" s="123"/>
      <c r="AH3" s="123"/>
      <c r="AI3" s="123"/>
      <c r="AJ3" s="123" t="s">
        <v>29</v>
      </c>
      <c r="AK3" s="123"/>
      <c r="AL3" s="123"/>
      <c r="AM3" s="123"/>
      <c r="AN3" s="123"/>
      <c r="AO3" s="123" t="s">
        <v>27</v>
      </c>
      <c r="AP3" s="123"/>
      <c r="AQ3" s="123"/>
      <c r="AR3" s="123"/>
      <c r="AS3" s="123"/>
      <c r="AT3" s="123" t="s">
        <v>28</v>
      </c>
      <c r="AU3" s="123"/>
      <c r="AV3" s="123"/>
      <c r="AW3" s="123"/>
      <c r="AX3" s="123"/>
      <c r="AY3" s="123" t="s">
        <v>29</v>
      </c>
      <c r="AZ3" s="123"/>
      <c r="BA3" s="123"/>
      <c r="BB3" s="123"/>
      <c r="BC3" s="123"/>
      <c r="BD3" s="123" t="s">
        <v>27</v>
      </c>
      <c r="BE3" s="123"/>
      <c r="BF3" s="123"/>
      <c r="BG3" s="123"/>
      <c r="BH3" s="123" t="s">
        <v>28</v>
      </c>
      <c r="BI3" s="123"/>
      <c r="BJ3" s="123"/>
      <c r="BK3" s="123"/>
      <c r="BL3" s="123" t="s">
        <v>29</v>
      </c>
      <c r="BM3" s="123"/>
      <c r="BN3" s="123"/>
      <c r="BO3" s="123"/>
      <c r="BP3" s="123" t="s">
        <v>27</v>
      </c>
      <c r="BQ3" s="123"/>
      <c r="BR3" s="123"/>
      <c r="BS3" s="123"/>
      <c r="BT3" s="123"/>
      <c r="BU3" s="123" t="s">
        <v>28</v>
      </c>
      <c r="BV3" s="123"/>
      <c r="BW3" s="123"/>
      <c r="BX3" s="123"/>
      <c r="BY3" s="123"/>
      <c r="BZ3" s="123" t="s">
        <v>29</v>
      </c>
      <c r="CA3" s="123"/>
      <c r="CB3" s="123"/>
      <c r="CC3" s="123"/>
      <c r="CD3" s="123"/>
      <c r="CE3" s="123" t="s">
        <v>27</v>
      </c>
      <c r="CF3" s="123"/>
      <c r="CG3" s="123"/>
      <c r="CH3" s="123"/>
      <c r="CI3" s="123" t="s">
        <v>28</v>
      </c>
      <c r="CJ3" s="123"/>
      <c r="CK3" s="123"/>
      <c r="CL3" s="123"/>
      <c r="CM3" s="123" t="s">
        <v>29</v>
      </c>
      <c r="CN3" s="123"/>
      <c r="CO3" s="123"/>
      <c r="CP3" s="123"/>
      <c r="CQ3" s="123" t="s">
        <v>27</v>
      </c>
      <c r="CR3" s="123"/>
      <c r="CS3" s="123"/>
      <c r="CT3" s="123"/>
      <c r="CU3" s="123"/>
      <c r="CV3" s="123" t="s">
        <v>28</v>
      </c>
      <c r="CW3" s="123"/>
      <c r="CX3" s="123"/>
      <c r="CY3" s="123"/>
      <c r="CZ3" s="123"/>
      <c r="DA3" s="123" t="s">
        <v>29</v>
      </c>
      <c r="DB3" s="123"/>
      <c r="DC3" s="123"/>
      <c r="DD3" s="123"/>
      <c r="DE3" s="123"/>
      <c r="DF3" s="123" t="s">
        <v>27</v>
      </c>
      <c r="DG3" s="123"/>
      <c r="DH3" s="123"/>
      <c r="DI3" s="123" t="s">
        <v>28</v>
      </c>
      <c r="DJ3" s="123"/>
      <c r="DK3" s="123"/>
      <c r="DL3" s="123" t="s">
        <v>29</v>
      </c>
      <c r="DM3" s="123"/>
      <c r="DN3" s="123"/>
      <c r="DO3" s="123" t="s">
        <v>27</v>
      </c>
      <c r="DP3" s="123"/>
      <c r="DQ3" s="123"/>
      <c r="DR3" s="123"/>
      <c r="DS3" s="123" t="s">
        <v>28</v>
      </c>
      <c r="DT3" s="123"/>
      <c r="DU3" s="123"/>
      <c r="DV3" s="123"/>
      <c r="DW3" s="123" t="s">
        <v>29</v>
      </c>
      <c r="DX3" s="123"/>
      <c r="DY3" s="123"/>
      <c r="DZ3" s="123"/>
      <c r="EA3" s="123" t="s">
        <v>27</v>
      </c>
      <c r="EB3" s="123"/>
      <c r="EC3" s="123"/>
      <c r="ED3" s="123"/>
      <c r="EE3" s="123" t="s">
        <v>28</v>
      </c>
      <c r="EF3" s="123"/>
      <c r="EG3" s="123"/>
      <c r="EH3" s="123"/>
      <c r="EI3" s="123" t="s">
        <v>29</v>
      </c>
      <c r="EJ3" s="123"/>
      <c r="EK3" s="123"/>
      <c r="EL3" s="123"/>
      <c r="EM3" s="90" t="s">
        <v>27</v>
      </c>
      <c r="EN3" s="90" t="s">
        <v>28</v>
      </c>
      <c r="EO3" s="90" t="s">
        <v>29</v>
      </c>
      <c r="EP3" s="90" t="s">
        <v>27</v>
      </c>
      <c r="EQ3" s="90" t="s">
        <v>28</v>
      </c>
      <c r="ER3" s="90" t="s">
        <v>29</v>
      </c>
      <c r="ES3" s="91" t="s">
        <v>27</v>
      </c>
      <c r="ET3" s="91" t="s">
        <v>28</v>
      </c>
      <c r="EU3" s="91" t="s">
        <v>29</v>
      </c>
    </row>
    <row r="4" spans="1:151" s="29" customFormat="1" ht="25.5">
      <c r="A4" s="50" t="s">
        <v>30</v>
      </c>
      <c r="B4" s="51">
        <v>19</v>
      </c>
      <c r="C4" s="22">
        <f>(B4-MIN(B$1:B$7))/((MAX(B$1:B$7))-MIN(B$1:B$7))</f>
        <v>0</v>
      </c>
      <c r="D4" s="26">
        <f>IF(ISNUMBER(B4),1,0)</f>
        <v>1</v>
      </c>
      <c r="E4" s="51">
        <v>18</v>
      </c>
      <c r="F4" s="22" t="e">
        <f>(E4-MIN(E$1:E$7))/((MAX(E$1:E$7))-MIN(E$1:E$7))</f>
        <v>#DIV/0!</v>
      </c>
      <c r="G4" s="26">
        <f>IF(ISNUMBER(E4),1,0)</f>
        <v>1</v>
      </c>
      <c r="H4" s="51">
        <v>18</v>
      </c>
      <c r="I4" s="22" t="e">
        <f>(H4-MIN(H$1:H$7))/((MAX(H$1:H$7))-MIN(H$1:H$7))</f>
        <v>#DIV/0!</v>
      </c>
      <c r="J4" s="26">
        <f>IF(ISNUMBER(H4),1,0)</f>
        <v>1</v>
      </c>
      <c r="K4" s="51">
        <v>21</v>
      </c>
      <c r="L4" s="51">
        <v>21</v>
      </c>
      <c r="M4" s="28">
        <f>L4/K4</f>
        <v>1</v>
      </c>
      <c r="N4" s="25" t="e">
        <f>(M4-MIN(M$1:M$58))/((MAX(M$1:M$58))-MIN(M$1:M$58))</f>
        <v>#DIV/0!</v>
      </c>
      <c r="O4" s="26">
        <f>IF(ISNUMBER(M4),1,0)</f>
        <v>1</v>
      </c>
      <c r="P4" s="51">
        <v>20</v>
      </c>
      <c r="Q4" s="51">
        <v>21</v>
      </c>
      <c r="R4" s="28">
        <f>Q4/P4</f>
        <v>1.05</v>
      </c>
      <c r="S4" s="25" t="e">
        <f>(R4-MIN(R$1:R$58))/((MAX(R$1:R$58))-MIN(R$1:R$58))</f>
        <v>#DIV/0!</v>
      </c>
      <c r="T4" s="26">
        <f>IF(ISNUMBER(R4),1,0)</f>
        <v>1</v>
      </c>
      <c r="U4" s="27">
        <v>21</v>
      </c>
      <c r="V4" s="27">
        <v>21</v>
      </c>
      <c r="W4" s="28">
        <f>V4/U4</f>
        <v>1</v>
      </c>
      <c r="X4" s="25" t="e">
        <f>(W4-MIN(W$1:W$58))/((MAX(W$1:W$58))-MIN(W$1:W$58))</f>
        <v>#DIV/0!</v>
      </c>
      <c r="Y4" s="26">
        <f>IF(ISNUMBER(W4),1,0)</f>
        <v>1</v>
      </c>
      <c r="Z4" s="51">
        <v>21</v>
      </c>
      <c r="AA4" s="51">
        <v>0</v>
      </c>
      <c r="AB4" s="102">
        <f>AA4/Z4</f>
        <v>0</v>
      </c>
      <c r="AC4" s="22">
        <f>(Z4-MIN(Z$1:Z$7))/((MAX(Z$1:Z$7))-MIN(Z$1:Z$7))</f>
        <v>0</v>
      </c>
      <c r="AD4" s="26">
        <f>IF(ISNUMBER(Z4),1,0)</f>
        <v>1</v>
      </c>
      <c r="AE4" s="51">
        <v>20</v>
      </c>
      <c r="AF4" s="51">
        <v>0</v>
      </c>
      <c r="AG4" s="102">
        <f>AF4/AE4</f>
        <v>0</v>
      </c>
      <c r="AH4" s="22" t="e">
        <f>(AE4-MIN(AE$1:AE$7))/((MAX(AE$1:AE$7))-MIN(AE$1:AE$7))</f>
        <v>#DIV/0!</v>
      </c>
      <c r="AI4" s="26">
        <f>IF(ISNUMBER(AE4),1,0)</f>
        <v>1</v>
      </c>
      <c r="AJ4" s="51">
        <v>21</v>
      </c>
      <c r="AK4" s="51">
        <v>0</v>
      </c>
      <c r="AL4" s="102">
        <f>AK4/AJ4</f>
        <v>0</v>
      </c>
      <c r="AM4" s="22" t="e">
        <f>(AJ4-MIN(AJ$1:AJ$7))/((MAX(AJ$1:AJ$7))-MIN(AJ$1:AJ$7))</f>
        <v>#DIV/0!</v>
      </c>
      <c r="AN4" s="26">
        <f>IF(ISNUMBER(AJ4),1,0)</f>
        <v>1</v>
      </c>
      <c r="AO4" s="51">
        <v>4</v>
      </c>
      <c r="AP4" s="51">
        <v>0</v>
      </c>
      <c r="AQ4" s="102">
        <f>AP4/AO4</f>
        <v>0</v>
      </c>
      <c r="AR4" s="22">
        <f>(AO4-MIN(AO$1:AO$7))/((MAX(AO$1:AO$7))-MIN(AO$1:AO$7))</f>
        <v>0</v>
      </c>
      <c r="AS4" s="26">
        <f>IF(ISNUMBER(AO4),1,0)</f>
        <v>1</v>
      </c>
      <c r="AT4" s="51">
        <v>4</v>
      </c>
      <c r="AU4" s="51">
        <v>0</v>
      </c>
      <c r="AV4" s="102">
        <f>AU4/AT4</f>
        <v>0</v>
      </c>
      <c r="AW4" s="22" t="e">
        <f>(AT4-MIN(AT$1:AT$7))/((MAX(AT$1:AT$7))-MIN(AT$1:AT$7))</f>
        <v>#DIV/0!</v>
      </c>
      <c r="AX4" s="26">
        <f>IF(ISNUMBER(AT4),1,0)</f>
        <v>1</v>
      </c>
      <c r="AY4" s="51">
        <v>4</v>
      </c>
      <c r="AZ4" s="51">
        <v>3</v>
      </c>
      <c r="BA4" s="102">
        <f>AZ4/AY4</f>
        <v>0.75</v>
      </c>
      <c r="BB4" s="22" t="e">
        <f>(AY4-MIN(AY$1:AY$7))/((MAX(AY$1:AY$7))-MIN(AY$1:AY$7))</f>
        <v>#DIV/0!</v>
      </c>
      <c r="BC4" s="26">
        <f>IF(ISNUMBER(AY4),1,0)</f>
        <v>1</v>
      </c>
      <c r="BD4" s="51">
        <v>21</v>
      </c>
      <c r="BE4" s="96">
        <f>BD4/Z4</f>
        <v>1</v>
      </c>
      <c r="BF4" s="25" t="e">
        <f>(BE4-MIN(BE$1:BE$74))/((MAX(BE$1:BE$74))-MIN(BE$1:BE$74))</f>
        <v>#DIV/0!</v>
      </c>
      <c r="BG4" s="26">
        <f>IF(ISNUMBER(BE4),1,0)</f>
        <v>1</v>
      </c>
      <c r="BH4" s="51">
        <v>22</v>
      </c>
      <c r="BI4" s="96">
        <f>BH4/AE4</f>
        <v>1.1</v>
      </c>
      <c r="BJ4" s="25" t="e">
        <f>(BI4-MIN(BI$1:BI$74))/((MAX(BI$1:BI$74))-MIN(BI$1:BI$74))</f>
        <v>#DIV/0!</v>
      </c>
      <c r="BK4" s="26">
        <f>IF(ISNUMBER(BI4),1,0)</f>
        <v>1</v>
      </c>
      <c r="BL4" s="51">
        <v>21</v>
      </c>
      <c r="BM4" s="96">
        <f>BL4/AJ4</f>
        <v>1</v>
      </c>
      <c r="BN4" s="25" t="e">
        <f>(BM4-MIN(BM$1:BM$74))/((MAX(BM$1:BM$74))-MIN(BM$1:BM$74))</f>
        <v>#DIV/0!</v>
      </c>
      <c r="BO4" s="26">
        <f>IF(ISNUMBER(BM4),1,0)</f>
        <v>1</v>
      </c>
      <c r="BP4" s="51">
        <v>21</v>
      </c>
      <c r="BQ4" s="51">
        <v>20</v>
      </c>
      <c r="BR4" s="96">
        <f>BQ4/BP4</f>
        <v>0.9523809523809523</v>
      </c>
      <c r="BS4" s="25" t="e">
        <f>(BR4-MIN(BR$1:BR$80))/((MAX(BR$1:BR$80))-MIN(BR$1:BR$80))</f>
        <v>#DIV/0!</v>
      </c>
      <c r="BT4" s="26">
        <f>IF(ISNUMBER(BR4),1,0)</f>
        <v>1</v>
      </c>
      <c r="BU4" s="51">
        <v>20</v>
      </c>
      <c r="BV4" s="51">
        <v>19</v>
      </c>
      <c r="BW4" s="96">
        <f>BV4/BU4</f>
        <v>0.95</v>
      </c>
      <c r="BX4" s="25" t="e">
        <f>(BW4-MIN(BW$1:BW$80))/((MAX(BW$1:BW$80))-MIN(BW$1:BW$80))</f>
        <v>#DIV/0!</v>
      </c>
      <c r="BY4" s="26">
        <f>IF(ISNUMBER(BW4),1,0)</f>
        <v>1</v>
      </c>
      <c r="BZ4" s="51">
        <v>21</v>
      </c>
      <c r="CA4" s="51">
        <v>21</v>
      </c>
      <c r="CB4" s="96">
        <f>CA4/BZ4</f>
        <v>1</v>
      </c>
      <c r="CC4" s="25" t="e">
        <f>(CB4-MIN(CB$1:CB$80))/((MAX(CB$1:CB$80))-MIN(CB$1:CB$80))</f>
        <v>#DIV/0!</v>
      </c>
      <c r="CD4" s="26">
        <f>IF(ISNUMBER(CB4),1,0)</f>
        <v>1</v>
      </c>
      <c r="CE4" s="27">
        <v>19</v>
      </c>
      <c r="CF4" s="96">
        <f>CE4/BP4</f>
        <v>0.9047619047619048</v>
      </c>
      <c r="CG4" s="25" t="e">
        <f>(CF4-MIN(CF$1:CF$85))/((MAX(CF$1:CF$85))-MIN(CF$1:CF$85))</f>
        <v>#DIV/0!</v>
      </c>
      <c r="CH4" s="26">
        <f>IF(ISNUMBER(CF4),1,0)</f>
        <v>1</v>
      </c>
      <c r="CI4" s="27">
        <v>4</v>
      </c>
      <c r="CJ4" s="96">
        <f>CI4/BU4</f>
        <v>0.2</v>
      </c>
      <c r="CK4" s="25" t="e">
        <f>(CJ4-MIN(CJ$1:CJ$85))/((MAX(CJ$1:CJ$85))-MIN(CJ$1:CJ$85))</f>
        <v>#DIV/0!</v>
      </c>
      <c r="CL4" s="26">
        <f>IF(ISNUMBER(CJ4),1,0)</f>
        <v>1</v>
      </c>
      <c r="CM4" s="27">
        <v>5</v>
      </c>
      <c r="CN4" s="96">
        <f>CM4/BZ4</f>
        <v>0.23809523809523808</v>
      </c>
      <c r="CO4" s="25" t="e">
        <f>(CN4-MIN(CN$1:CN$85))/((MAX(CN$1:CN$85))-MIN(CN$1:CN$85))</f>
        <v>#DIV/0!</v>
      </c>
      <c r="CP4" s="26">
        <f>IF(ISNUMBER(CN4),1,0)</f>
        <v>1</v>
      </c>
      <c r="CQ4" s="27"/>
      <c r="CR4" s="27"/>
      <c r="CS4" s="96">
        <f>CR4/CE4</f>
        <v>0</v>
      </c>
      <c r="CT4" s="25" t="e">
        <f>(CS4-MIN(CS$1:CS$85))/((MAX(CS$1:CS$85))-MIN(CS$1:CS$85))</f>
        <v>#DIV/0!</v>
      </c>
      <c r="CU4" s="26">
        <f>IF(ISNUMBER(CS4),1,0)</f>
        <v>1</v>
      </c>
      <c r="CV4" s="27"/>
      <c r="CW4" s="27"/>
      <c r="CX4" s="96">
        <f>CW4/CJ4</f>
        <v>0</v>
      </c>
      <c r="CY4" s="25" t="e">
        <f>(CX4-MIN(CX$1:CX$85))/((MAX(CX$1:CX$85))-MIN(CX$1:CX$85))</f>
        <v>#DIV/0!</v>
      </c>
      <c r="CZ4" s="26">
        <f>IF(ISNUMBER(CX4),1,0)</f>
        <v>1</v>
      </c>
      <c r="DA4" s="27"/>
      <c r="DB4" s="27"/>
      <c r="DC4" s="96" t="e">
        <f>DB4/CO4</f>
        <v>#DIV/0!</v>
      </c>
      <c r="DD4" s="25" t="e">
        <f>(DC4-MIN(DC$1:DC$85))/((MAX(DC$1:DC$85))-MIN(DC$1:DC$85))</f>
        <v>#DIV/0!</v>
      </c>
      <c r="DE4" s="26">
        <f>IF(ISNUMBER(DC4),1,0)</f>
        <v>0</v>
      </c>
      <c r="DF4" s="27"/>
      <c r="DG4" s="25" t="e">
        <f>(DF4-MIN(DF$1:DF$85))/((MAX(DF$1:DF$85))-MIN(DF$1:DF$85))</f>
        <v>#DIV/0!</v>
      </c>
      <c r="DH4" s="26">
        <f>IF(ISNUMBER(DF4),1,0)</f>
        <v>0</v>
      </c>
      <c r="DI4" s="27"/>
      <c r="DJ4" s="25" t="e">
        <f>(DI4-MIN(DI$1:DI$85))/((MAX(DI$1:DI$85))-MIN(DI$1:DI$85))</f>
        <v>#DIV/0!</v>
      </c>
      <c r="DK4" s="26">
        <f>IF(ISNUMBER(DI4),1,0)</f>
        <v>0</v>
      </c>
      <c r="DL4" s="27"/>
      <c r="DM4" s="25" t="e">
        <f>(DL4-MIN(DL$1:DL$85))/((MAX(DL$1:DL$85))-MIN(DL$1:DL$85))</f>
        <v>#DIV/0!</v>
      </c>
      <c r="DN4" s="26">
        <f>IF(ISNUMBER(DL4),1,0)</f>
        <v>0</v>
      </c>
      <c r="DO4" s="27">
        <v>21</v>
      </c>
      <c r="DP4" s="96">
        <f>DO4/K4</f>
        <v>1</v>
      </c>
      <c r="DQ4" s="25" t="e">
        <f>(DP4-MIN(DP$1:DP$89))/((MAX(DP$1:DP$89))-MIN(DP$1:DP$89))</f>
        <v>#DIV/0!</v>
      </c>
      <c r="DR4" s="26">
        <f>IF(ISNUMBER(DP4),1,0)</f>
        <v>1</v>
      </c>
      <c r="DS4" s="27">
        <v>20</v>
      </c>
      <c r="DT4" s="96">
        <f>DS4/P4</f>
        <v>1</v>
      </c>
      <c r="DU4" s="25" t="e">
        <f>(DT4-MIN(DT$1:DT$89))/((MAX(DT$1:DT$89))-MIN(DT$1:DT$89))</f>
        <v>#DIV/0!</v>
      </c>
      <c r="DV4" s="26">
        <f>IF(ISNUMBER(DT4),1,0)</f>
        <v>1</v>
      </c>
      <c r="DW4" s="27">
        <v>21</v>
      </c>
      <c r="DX4" s="96">
        <f>DW4/U4</f>
        <v>1</v>
      </c>
      <c r="DY4" s="25" t="e">
        <f>(DX4-MIN(DX$1:DX$89))/((MAX(DX$1:DX$89))-MIN(DX$1:DX$89))</f>
        <v>#DIV/0!</v>
      </c>
      <c r="DZ4" s="26">
        <f>IF(ISNUMBER(DX4),1,0)</f>
        <v>1</v>
      </c>
      <c r="EA4" s="27">
        <v>17</v>
      </c>
      <c r="EB4" s="96">
        <f>EA4/K4</f>
        <v>0.8095238095238095</v>
      </c>
      <c r="EC4" s="25" t="e">
        <f>(EB4-MIN(EB$1:EB$94))/((MAX(EB$1:EB$94))-MIN(EB$1:EB$94))</f>
        <v>#DIV/0!</v>
      </c>
      <c r="ED4" s="26">
        <f>IF(ISNUMBER(EB4),1,0)</f>
        <v>1</v>
      </c>
      <c r="EE4" s="27">
        <v>19</v>
      </c>
      <c r="EF4" s="96">
        <f>EE4/P4</f>
        <v>0.95</v>
      </c>
      <c r="EG4" s="25" t="e">
        <f>(EF4-MIN(EF$1:EF$94))/((MAX(EF$1:EF$94))-MIN(EF$1:EF$94))</f>
        <v>#DIV/0!</v>
      </c>
      <c r="EH4" s="26">
        <f>IF(ISNUMBER(EF4),1,0)</f>
        <v>1</v>
      </c>
      <c r="EI4" s="27">
        <v>18</v>
      </c>
      <c r="EJ4" s="96">
        <f>EI4/U4</f>
        <v>0.8571428571428571</v>
      </c>
      <c r="EK4" s="25" t="e">
        <f>(EJ4-MIN(EJ$1:EJ$94))/((MAX(EJ$1:EJ$94))-MIN(EJ$1:EJ$94))</f>
        <v>#DIV/0!</v>
      </c>
      <c r="EL4" s="26">
        <f>IF(ISNUMBER(EJ4),1,0)</f>
        <v>1</v>
      </c>
      <c r="EM4" s="97" t="e">
        <f>SUM(C4+N4+AC4+AR4+BF4+BS4+CG4+DQ4+EC4+DG4+CT4)</f>
        <v>#DIV/0!</v>
      </c>
      <c r="EN4" s="97" t="e">
        <f>SUM(F4+S4+AH4+AW4+BJ4+BX4+CK4+DU4+EG4+CY4+DJ4)</f>
        <v>#DIV/0!</v>
      </c>
      <c r="EO4" s="97" t="e">
        <f>SUM(35+X4+AM4+BB4+BN4+CC4+CO4+DY4+EK4+DD4+DM4)</f>
        <v>#DIV/0!</v>
      </c>
      <c r="EP4" s="93">
        <f>SUM(D4+O4+AD4+AS4+BG4+BT4+CU4+DK4)</f>
        <v>7</v>
      </c>
      <c r="EQ4" s="93">
        <f>SUM(G4+T4+AI4+AX4+BK4+BY4+CZ4+DK4)</f>
        <v>7</v>
      </c>
      <c r="ER4" s="98">
        <f>SUM(J4+Y4+AN4+BC4+BO4+CD4+DE4+DN4)</f>
        <v>6</v>
      </c>
      <c r="ES4" s="93" t="e">
        <f>EM4/EP4</f>
        <v>#DIV/0!</v>
      </c>
      <c r="ET4" s="93" t="e">
        <f>EN4/EQ4</f>
        <v>#DIV/0!</v>
      </c>
      <c r="EU4" s="93" t="e">
        <f>EO4/ER4</f>
        <v>#DIV/0!</v>
      </c>
    </row>
  </sheetData>
  <sheetProtection selectLockedCells="1" selectUnlockedCells="1"/>
  <mergeCells count="47">
    <mergeCell ref="ES1:EU2"/>
    <mergeCell ref="B2:J2"/>
    <mergeCell ref="K2:Y2"/>
    <mergeCell ref="Z2:AN2"/>
    <mergeCell ref="AO2:BC2"/>
    <mergeCell ref="BD2:BO2"/>
    <mergeCell ref="BP2:CD2"/>
    <mergeCell ref="CE2:CP2"/>
    <mergeCell ref="CQ2:DE2"/>
    <mergeCell ref="DF2:DN2"/>
    <mergeCell ref="DO2:DZ2"/>
    <mergeCell ref="EA2:EL2"/>
    <mergeCell ref="EM1:EO2"/>
    <mergeCell ref="EP1:ER2"/>
    <mergeCell ref="P3:T3"/>
    <mergeCell ref="U3:Y3"/>
    <mergeCell ref="Z3:AD3"/>
    <mergeCell ref="AE3:AI3"/>
    <mergeCell ref="B3:D3"/>
    <mergeCell ref="E3:G3"/>
    <mergeCell ref="H3:J3"/>
    <mergeCell ref="K3:O3"/>
    <mergeCell ref="BD3:BG3"/>
    <mergeCell ref="BH3:BK3"/>
    <mergeCell ref="BL3:BO3"/>
    <mergeCell ref="BP3:BT3"/>
    <mergeCell ref="AJ3:AN3"/>
    <mergeCell ref="AO3:AS3"/>
    <mergeCell ref="AT3:AX3"/>
    <mergeCell ref="AY3:BC3"/>
    <mergeCell ref="CM3:CP3"/>
    <mergeCell ref="CQ3:CU3"/>
    <mergeCell ref="CV3:CZ3"/>
    <mergeCell ref="DA3:DE3"/>
    <mergeCell ref="BU3:BY3"/>
    <mergeCell ref="BZ3:CD3"/>
    <mergeCell ref="CE3:CH3"/>
    <mergeCell ref="CI3:CL3"/>
    <mergeCell ref="EI3:EL3"/>
    <mergeCell ref="DS3:DV3"/>
    <mergeCell ref="DW3:DZ3"/>
    <mergeCell ref="EA3:ED3"/>
    <mergeCell ref="EE3:EH3"/>
    <mergeCell ref="DF3:DH3"/>
    <mergeCell ref="DI3:DK3"/>
    <mergeCell ref="DL3:DN3"/>
    <mergeCell ref="DO3:DR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5"/>
  <sheetViews>
    <sheetView tabSelected="1" zoomScale="103" zoomScaleNormal="103" zoomScalePageLayoutView="0" workbookViewId="0" topLeftCell="H1">
      <selection activeCell="AD15" sqref="AD15"/>
    </sheetView>
  </sheetViews>
  <sheetFormatPr defaultColWidth="4.28125" defaultRowHeight="12.75"/>
  <cols>
    <col min="1" max="1" width="20.28125" style="1" customWidth="1"/>
    <col min="2" max="2" width="7.28125" style="4" customWidth="1"/>
    <col min="3" max="3" width="7.00390625" style="4" customWidth="1"/>
    <col min="4" max="4" width="6.57421875" style="3" customWidth="1"/>
    <col min="5" max="5" width="9.00390625" style="3" customWidth="1"/>
    <col min="6" max="6" width="5.57421875" style="3" customWidth="1"/>
    <col min="7" max="7" width="7.28125" style="4" customWidth="1"/>
    <col min="8" max="8" width="6.8515625" style="4" customWidth="1"/>
    <col min="9" max="9" width="6.8515625" style="3" customWidth="1"/>
    <col min="10" max="10" width="9.8515625" style="3" customWidth="1"/>
    <col min="11" max="11" width="4.28125" style="3" customWidth="1"/>
    <col min="12" max="12" width="6.7109375" style="4" customWidth="1"/>
    <col min="13" max="13" width="6.00390625" style="4" customWidth="1"/>
    <col min="14" max="14" width="7.00390625" style="3" customWidth="1"/>
    <col min="15" max="15" width="9.57421875" style="3" customWidth="1"/>
    <col min="16" max="16" width="4.28125" style="3" customWidth="1"/>
    <col min="17" max="17" width="6.57421875" style="4" customWidth="1"/>
    <col min="18" max="18" width="10.28125" style="3" customWidth="1"/>
    <col min="19" max="19" width="4.28125" style="3" customWidth="1"/>
    <col min="20" max="20" width="6.7109375" style="4" customWidth="1"/>
    <col min="21" max="21" width="12.140625" style="3" customWidth="1"/>
    <col min="22" max="22" width="4.28125" style="3" customWidth="1"/>
    <col min="23" max="23" width="6.140625" style="4" customWidth="1"/>
    <col min="24" max="24" width="10.140625" style="3" customWidth="1"/>
    <col min="25" max="25" width="4.28125" style="3" customWidth="1"/>
    <col min="26" max="26" width="10.57421875" style="1" customWidth="1"/>
    <col min="27" max="27" width="9.8515625" style="1" customWidth="1"/>
    <col min="28" max="28" width="10.00390625" style="1" customWidth="1"/>
    <col min="29" max="29" width="13.28125" style="1" customWidth="1"/>
    <col min="30" max="30" width="12.00390625" style="1" customWidth="1"/>
    <col min="31" max="31" width="12.7109375" style="1" customWidth="1"/>
    <col min="32" max="32" width="10.28125" style="1" customWidth="1"/>
    <col min="33" max="33" width="10.140625" style="1" customWidth="1"/>
    <col min="34" max="34" width="10.57421875" style="1" customWidth="1"/>
    <col min="35" max="35" width="7.00390625" style="1" customWidth="1"/>
    <col min="36" max="16384" width="4.28125" style="1" customWidth="1"/>
  </cols>
  <sheetData>
    <row r="1" ht="18.75">
      <c r="A1" s="5" t="s">
        <v>215</v>
      </c>
    </row>
    <row r="2" spans="1:34" s="14" customFormat="1" ht="290.25" customHeight="1">
      <c r="A2" s="6" t="s">
        <v>1</v>
      </c>
      <c r="B2" s="70" t="s">
        <v>216</v>
      </c>
      <c r="C2" s="70" t="s">
        <v>217</v>
      </c>
      <c r="D2" s="56" t="s">
        <v>218</v>
      </c>
      <c r="E2" s="57" t="s">
        <v>5</v>
      </c>
      <c r="F2" s="57" t="s">
        <v>6</v>
      </c>
      <c r="G2" s="70" t="s">
        <v>216</v>
      </c>
      <c r="H2" s="70" t="s">
        <v>217</v>
      </c>
      <c r="I2" s="56" t="s">
        <v>218</v>
      </c>
      <c r="J2" s="57" t="s">
        <v>5</v>
      </c>
      <c r="K2" s="57" t="s">
        <v>6</v>
      </c>
      <c r="L2" s="70" t="s">
        <v>216</v>
      </c>
      <c r="M2" s="70" t="s">
        <v>217</v>
      </c>
      <c r="N2" s="56" t="s">
        <v>218</v>
      </c>
      <c r="O2" s="57" t="s">
        <v>5</v>
      </c>
      <c r="P2" s="57" t="s">
        <v>6</v>
      </c>
      <c r="Q2" s="70" t="s">
        <v>219</v>
      </c>
      <c r="R2" s="57" t="s">
        <v>8</v>
      </c>
      <c r="S2" s="57" t="s">
        <v>6</v>
      </c>
      <c r="T2" s="70" t="s">
        <v>219</v>
      </c>
      <c r="U2" s="57" t="s">
        <v>8</v>
      </c>
      <c r="V2" s="57" t="s">
        <v>6</v>
      </c>
      <c r="W2" s="70" t="s">
        <v>219</v>
      </c>
      <c r="X2" s="57" t="s">
        <v>8</v>
      </c>
      <c r="Y2" s="57" t="s">
        <v>6</v>
      </c>
      <c r="Z2" s="133" t="s">
        <v>220</v>
      </c>
      <c r="AA2" s="133"/>
      <c r="AB2" s="133"/>
      <c r="AC2" s="133" t="s">
        <v>221</v>
      </c>
      <c r="AD2" s="133"/>
      <c r="AE2" s="133"/>
      <c r="AF2" s="133" t="s">
        <v>222</v>
      </c>
      <c r="AG2" s="133"/>
      <c r="AH2" s="133"/>
    </row>
    <row r="3" spans="1:34" s="14" customFormat="1" ht="16.5" customHeight="1">
      <c r="A3" s="105"/>
      <c r="B3" s="129">
        <v>51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4">
        <v>52</v>
      </c>
      <c r="R3" s="134"/>
      <c r="S3" s="134"/>
      <c r="T3" s="134"/>
      <c r="U3" s="134"/>
      <c r="V3" s="134"/>
      <c r="W3" s="134"/>
      <c r="X3" s="134"/>
      <c r="Y3" s="134"/>
      <c r="Z3" s="133"/>
      <c r="AA3" s="133"/>
      <c r="AB3" s="133"/>
      <c r="AC3" s="133"/>
      <c r="AD3" s="133"/>
      <c r="AE3" s="133"/>
      <c r="AF3" s="133"/>
      <c r="AG3" s="133"/>
      <c r="AH3" s="133"/>
    </row>
    <row r="4" spans="1:34" s="18" customFormat="1" ht="15.75" customHeight="1">
      <c r="A4" s="16"/>
      <c r="B4" s="128" t="s">
        <v>27</v>
      </c>
      <c r="C4" s="128"/>
      <c r="D4" s="128"/>
      <c r="E4" s="128"/>
      <c r="F4" s="128"/>
      <c r="G4" s="135" t="s">
        <v>28</v>
      </c>
      <c r="H4" s="135"/>
      <c r="I4" s="135"/>
      <c r="J4" s="135"/>
      <c r="K4" s="135"/>
      <c r="L4" s="123" t="s">
        <v>29</v>
      </c>
      <c r="M4" s="123"/>
      <c r="N4" s="123"/>
      <c r="O4" s="123"/>
      <c r="P4" s="123"/>
      <c r="Q4" s="123" t="s">
        <v>27</v>
      </c>
      <c r="R4" s="123"/>
      <c r="S4" s="123"/>
      <c r="T4" s="123" t="s">
        <v>28</v>
      </c>
      <c r="U4" s="123"/>
      <c r="V4" s="123"/>
      <c r="W4" s="123" t="s">
        <v>29</v>
      </c>
      <c r="X4" s="123"/>
      <c r="Y4" s="123"/>
      <c r="Z4" s="90" t="s">
        <v>27</v>
      </c>
      <c r="AA4" s="90" t="s">
        <v>28</v>
      </c>
      <c r="AB4" s="90" t="s">
        <v>29</v>
      </c>
      <c r="AC4" s="90" t="s">
        <v>27</v>
      </c>
      <c r="AD4" s="90" t="s">
        <v>28</v>
      </c>
      <c r="AE4" s="90" t="s">
        <v>29</v>
      </c>
      <c r="AF4" s="91" t="s">
        <v>27</v>
      </c>
      <c r="AG4" s="91" t="s">
        <v>28</v>
      </c>
      <c r="AH4" s="91" t="s">
        <v>29</v>
      </c>
    </row>
    <row r="5" spans="1:35" s="29" customFormat="1" ht="20.25">
      <c r="A5" s="50" t="s">
        <v>30</v>
      </c>
      <c r="B5" s="106">
        <v>413</v>
      </c>
      <c r="C5" s="106">
        <v>376</v>
      </c>
      <c r="D5" s="107"/>
      <c r="E5" s="25" t="e">
        <f>(D5-MIN(D$5:D$132))/((MAX(D$5:D$132))-MIN(D$5:D$132))</f>
        <v>#DIV/0!</v>
      </c>
      <c r="F5" s="26">
        <f>IF(ISNUMBER(D5),1,0)</f>
        <v>0</v>
      </c>
      <c r="G5" s="108">
        <v>414</v>
      </c>
      <c r="H5" s="108">
        <v>370</v>
      </c>
      <c r="I5" s="109"/>
      <c r="J5" s="25" t="e">
        <f>(I5-MIN(I$5:I$132))/((MAX(I$5:I$132))-MIN(I$5:I$132))</f>
        <v>#DIV/0!</v>
      </c>
      <c r="K5" s="26">
        <f>IF(ISNUMBER(I5),1,0)</f>
        <v>0</v>
      </c>
      <c r="L5" s="108">
        <v>418</v>
      </c>
      <c r="M5" s="108">
        <v>400</v>
      </c>
      <c r="N5" s="109"/>
      <c r="O5" s="25" t="e">
        <f>(N5-MIN(N$5:N$132))/((MAX(N$5:N$132))-MIN(N$5:N$132))</f>
        <v>#DIV/0!</v>
      </c>
      <c r="P5" s="26">
        <f>IF(ISNUMBER(N5),1,0)</f>
        <v>0</v>
      </c>
      <c r="Q5" s="108">
        <v>78</v>
      </c>
      <c r="R5" s="25" t="e">
        <f>(Q5-MIN(Q$5:Q$132))/((MAX(Q$5:Q$132))-MIN(Q$5:Q$132))</f>
        <v>#DIV/0!</v>
      </c>
      <c r="S5" s="26">
        <f>IF(ISNUMBER(Q5),1,0)</f>
        <v>1</v>
      </c>
      <c r="T5" s="108">
        <v>84</v>
      </c>
      <c r="U5" s="25" t="e">
        <f>(T5-MIN(T$5:T$132))/((MAX(T$5:T$132))-MIN(T$5:T$132))</f>
        <v>#DIV/0!</v>
      </c>
      <c r="V5" s="26">
        <f>IF(ISNUMBER(T5),1,0)</f>
        <v>1</v>
      </c>
      <c r="W5" s="110">
        <v>85</v>
      </c>
      <c r="X5" s="25" t="e">
        <f>(W5-MIN(W$5:W$132))/((MAX(W$5:W$132))-MIN(W$5:W$132))</f>
        <v>#DIV/0!</v>
      </c>
      <c r="Y5" s="26">
        <f>IF(ISNUMBER(W5),1,0)</f>
        <v>1</v>
      </c>
      <c r="Z5" s="97" t="e">
        <f>SUM(E5+R5)</f>
        <v>#DIV/0!</v>
      </c>
      <c r="AA5" s="97" t="e">
        <f>SUM(J5+U5)</f>
        <v>#DIV/0!</v>
      </c>
      <c r="AB5" s="97" t="e">
        <f>SUM(O5+X5)</f>
        <v>#DIV/0!</v>
      </c>
      <c r="AC5" s="93">
        <f>SUM(F5+S5)</f>
        <v>1</v>
      </c>
      <c r="AD5" s="93">
        <f>SUM(F5+V5)</f>
        <v>1</v>
      </c>
      <c r="AE5" s="98">
        <f>SUM(P5+Y5)</f>
        <v>1</v>
      </c>
      <c r="AF5" s="93" t="e">
        <f>Z5/AC5</f>
        <v>#DIV/0!</v>
      </c>
      <c r="AG5" s="93" t="e">
        <f>AA5/AD5</f>
        <v>#DIV/0!</v>
      </c>
      <c r="AH5" s="93" t="e">
        <f>AB5/AE5</f>
        <v>#DIV/0!</v>
      </c>
      <c r="AI5" s="111"/>
    </row>
    <row r="13" ht="12.75" customHeight="1"/>
  </sheetData>
  <sheetProtection selectLockedCells="1" selectUnlockedCells="1"/>
  <mergeCells count="11">
    <mergeCell ref="Z2:AB3"/>
    <mergeCell ref="AC2:AE3"/>
    <mergeCell ref="AF2:AH3"/>
    <mergeCell ref="B3:P3"/>
    <mergeCell ref="Q3:Y3"/>
    <mergeCell ref="T4:V4"/>
    <mergeCell ref="W4:Y4"/>
    <mergeCell ref="B4:F4"/>
    <mergeCell ref="G4:K4"/>
    <mergeCell ref="L4:P4"/>
    <mergeCell ref="Q4:S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dcterms:created xsi:type="dcterms:W3CDTF">2012-07-01T18:01:31Z</dcterms:created>
  <dcterms:modified xsi:type="dcterms:W3CDTF">2012-07-01T18:01:31Z</dcterms:modified>
  <cp:category/>
  <cp:version/>
  <cp:contentType/>
  <cp:contentStatus/>
</cp:coreProperties>
</file>